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Pol'!$A$1:$W$634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I41" i="1" s="1"/>
  <c r="F41" i="1"/>
  <c r="G40" i="1"/>
  <c r="F40" i="1"/>
  <c r="G39" i="1"/>
  <c r="F39" i="1"/>
  <c r="G633" i="12"/>
  <c r="BA624" i="12"/>
  <c r="BA346" i="12"/>
  <c r="BA320" i="12"/>
  <c r="BA275" i="12"/>
  <c r="BA171" i="12"/>
  <c r="BA162" i="12"/>
  <c r="BA156" i="12"/>
  <c r="BA97" i="12"/>
  <c r="BA74" i="12"/>
  <c r="BA69" i="12"/>
  <c r="BA1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O8" i="12" s="1"/>
  <c r="Q17" i="12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61" i="12"/>
  <c r="M61" i="12" s="1"/>
  <c r="I61" i="12"/>
  <c r="K61" i="12"/>
  <c r="O61" i="12"/>
  <c r="Q61" i="12"/>
  <c r="V61" i="12"/>
  <c r="G64" i="12"/>
  <c r="I64" i="12"/>
  <c r="K64" i="12"/>
  <c r="K63" i="12" s="1"/>
  <c r="M64" i="12"/>
  <c r="O64" i="12"/>
  <c r="Q64" i="12"/>
  <c r="V64" i="12"/>
  <c r="V63" i="12" s="1"/>
  <c r="G68" i="12"/>
  <c r="I68" i="12"/>
  <c r="K68" i="12"/>
  <c r="M68" i="12"/>
  <c r="O68" i="12"/>
  <c r="Q68" i="12"/>
  <c r="V68" i="12"/>
  <c r="G73" i="12"/>
  <c r="G63" i="12" s="1"/>
  <c r="I73" i="12"/>
  <c r="K73" i="12"/>
  <c r="O73" i="12"/>
  <c r="O63" i="12" s="1"/>
  <c r="Q73" i="12"/>
  <c r="V73" i="12"/>
  <c r="G76" i="12"/>
  <c r="M76" i="12" s="1"/>
  <c r="I76" i="12"/>
  <c r="I63" i="12" s="1"/>
  <c r="K76" i="12"/>
  <c r="O76" i="12"/>
  <c r="Q76" i="12"/>
  <c r="Q63" i="12" s="1"/>
  <c r="V76" i="12"/>
  <c r="G79" i="12"/>
  <c r="I79" i="12"/>
  <c r="K79" i="12"/>
  <c r="M79" i="12"/>
  <c r="O79" i="12"/>
  <c r="Q79" i="12"/>
  <c r="V79" i="12"/>
  <c r="G82" i="12"/>
  <c r="G78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7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V127" i="12" s="1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O127" i="12" s="1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2" i="12"/>
  <c r="O152" i="12"/>
  <c r="G153" i="12"/>
  <c r="M153" i="12" s="1"/>
  <c r="I153" i="12"/>
  <c r="I152" i="12" s="1"/>
  <c r="K153" i="12"/>
  <c r="O153" i="12"/>
  <c r="Q153" i="12"/>
  <c r="Q152" i="12" s="1"/>
  <c r="V153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0" i="12"/>
  <c r="G161" i="12"/>
  <c r="M161" i="12" s="1"/>
  <c r="I161" i="12"/>
  <c r="K161" i="12"/>
  <c r="O161" i="12"/>
  <c r="Q161" i="12"/>
  <c r="V161" i="12"/>
  <c r="G165" i="12"/>
  <c r="I165" i="12"/>
  <c r="K165" i="12"/>
  <c r="M165" i="12"/>
  <c r="O165" i="12"/>
  <c r="Q165" i="12"/>
  <c r="V165" i="12"/>
  <c r="G170" i="12"/>
  <c r="I170" i="12"/>
  <c r="K170" i="12"/>
  <c r="M170" i="12"/>
  <c r="O170" i="12"/>
  <c r="Q170" i="12"/>
  <c r="V170" i="12"/>
  <c r="G175" i="12"/>
  <c r="M175" i="12" s="1"/>
  <c r="I175" i="12"/>
  <c r="K175" i="12"/>
  <c r="O175" i="12"/>
  <c r="O160" i="12" s="1"/>
  <c r="Q175" i="12"/>
  <c r="V175" i="12"/>
  <c r="G180" i="12"/>
  <c r="M180" i="12" s="1"/>
  <c r="I180" i="12"/>
  <c r="K180" i="12"/>
  <c r="O180" i="12"/>
  <c r="Q180" i="12"/>
  <c r="V180" i="12"/>
  <c r="G184" i="12"/>
  <c r="M184" i="12" s="1"/>
  <c r="I184" i="12"/>
  <c r="K184" i="12"/>
  <c r="O184" i="12"/>
  <c r="Q184" i="12"/>
  <c r="V184" i="12"/>
  <c r="G188" i="12"/>
  <c r="G187" i="12" s="1"/>
  <c r="I188" i="12"/>
  <c r="K188" i="12"/>
  <c r="O188" i="12"/>
  <c r="Q188" i="12"/>
  <c r="V188" i="12"/>
  <c r="G204" i="12"/>
  <c r="M204" i="12" s="1"/>
  <c r="I204" i="12"/>
  <c r="K204" i="12"/>
  <c r="O204" i="12"/>
  <c r="Q204" i="12"/>
  <c r="V204" i="12"/>
  <c r="G209" i="12"/>
  <c r="I209" i="12"/>
  <c r="K209" i="12"/>
  <c r="M209" i="12"/>
  <c r="O209" i="12"/>
  <c r="Q209" i="12"/>
  <c r="V209" i="12"/>
  <c r="V187" i="12" s="1"/>
  <c r="G213" i="12"/>
  <c r="I213" i="12"/>
  <c r="K213" i="12"/>
  <c r="M213" i="12"/>
  <c r="O213" i="12"/>
  <c r="Q213" i="12"/>
  <c r="V213" i="12"/>
  <c r="G216" i="12"/>
  <c r="I216" i="12"/>
  <c r="K216" i="12"/>
  <c r="M216" i="12"/>
  <c r="O216" i="12"/>
  <c r="Q216" i="12"/>
  <c r="V216" i="12"/>
  <c r="G220" i="12"/>
  <c r="M220" i="12" s="1"/>
  <c r="I220" i="12"/>
  <c r="K220" i="12"/>
  <c r="O220" i="12"/>
  <c r="Q220" i="12"/>
  <c r="V220" i="12"/>
  <c r="G227" i="12"/>
  <c r="I227" i="12"/>
  <c r="K227" i="12"/>
  <c r="M227" i="12"/>
  <c r="O227" i="12"/>
  <c r="Q227" i="12"/>
  <c r="V227" i="12"/>
  <c r="G230" i="12"/>
  <c r="I230" i="12"/>
  <c r="K230" i="12"/>
  <c r="K187" i="12" s="1"/>
  <c r="M230" i="12"/>
  <c r="O230" i="12"/>
  <c r="Q230" i="12"/>
  <c r="V230" i="12"/>
  <c r="G233" i="12"/>
  <c r="I233" i="12"/>
  <c r="K233" i="12"/>
  <c r="M233" i="12"/>
  <c r="O233" i="12"/>
  <c r="Q233" i="12"/>
  <c r="V233" i="12"/>
  <c r="G235" i="12"/>
  <c r="O235" i="12"/>
  <c r="G236" i="12"/>
  <c r="M236" i="12" s="1"/>
  <c r="M235" i="12" s="1"/>
  <c r="I236" i="12"/>
  <c r="I235" i="12" s="1"/>
  <c r="K236" i="12"/>
  <c r="O236" i="12"/>
  <c r="Q236" i="12"/>
  <c r="Q235" i="12" s="1"/>
  <c r="V236" i="12"/>
  <c r="G238" i="12"/>
  <c r="I238" i="12"/>
  <c r="K238" i="12"/>
  <c r="M238" i="12"/>
  <c r="O238" i="12"/>
  <c r="Q238" i="12"/>
  <c r="V238" i="12"/>
  <c r="G241" i="12"/>
  <c r="M241" i="12" s="1"/>
  <c r="M240" i="12" s="1"/>
  <c r="I241" i="12"/>
  <c r="I240" i="12" s="1"/>
  <c r="K241" i="12"/>
  <c r="K240" i="12" s="1"/>
  <c r="O241" i="12"/>
  <c r="O240" i="12" s="1"/>
  <c r="Q241" i="12"/>
  <c r="Q240" i="12" s="1"/>
  <c r="V241" i="12"/>
  <c r="V240" i="12" s="1"/>
  <c r="G244" i="12"/>
  <c r="I244" i="12"/>
  <c r="K244" i="12"/>
  <c r="K243" i="12" s="1"/>
  <c r="M244" i="12"/>
  <c r="O244" i="12"/>
  <c r="Q244" i="12"/>
  <c r="V244" i="12"/>
  <c r="V243" i="12" s="1"/>
  <c r="G246" i="12"/>
  <c r="I246" i="12"/>
  <c r="K246" i="12"/>
  <c r="M246" i="12"/>
  <c r="O246" i="12"/>
  <c r="Q246" i="12"/>
  <c r="V246" i="12"/>
  <c r="G248" i="12"/>
  <c r="M248" i="12" s="1"/>
  <c r="I248" i="12"/>
  <c r="I243" i="12" s="1"/>
  <c r="K248" i="12"/>
  <c r="O248" i="12"/>
  <c r="Q248" i="12"/>
  <c r="Q243" i="12" s="1"/>
  <c r="V248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65" i="12"/>
  <c r="M265" i="12" s="1"/>
  <c r="I265" i="12"/>
  <c r="K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M269" i="12" s="1"/>
  <c r="I269" i="12"/>
  <c r="K269" i="12"/>
  <c r="O269" i="12"/>
  <c r="Q269" i="12"/>
  <c r="V269" i="12"/>
  <c r="G274" i="12"/>
  <c r="I274" i="12"/>
  <c r="K274" i="12"/>
  <c r="M274" i="12"/>
  <c r="O274" i="12"/>
  <c r="Q274" i="12"/>
  <c r="V274" i="12"/>
  <c r="G277" i="12"/>
  <c r="M277" i="12" s="1"/>
  <c r="I277" i="12"/>
  <c r="K277" i="12"/>
  <c r="O277" i="12"/>
  <c r="Q277" i="12"/>
  <c r="V277" i="12"/>
  <c r="G281" i="12"/>
  <c r="I281" i="12"/>
  <c r="K281" i="12"/>
  <c r="K273" i="12" s="1"/>
  <c r="M281" i="12"/>
  <c r="O281" i="12"/>
  <c r="Q281" i="12"/>
  <c r="V281" i="12"/>
  <c r="V273" i="12" s="1"/>
  <c r="G284" i="12"/>
  <c r="I284" i="12"/>
  <c r="K284" i="12"/>
  <c r="M284" i="12"/>
  <c r="O284" i="12"/>
  <c r="Q284" i="12"/>
  <c r="V284" i="12"/>
  <c r="G290" i="12"/>
  <c r="M290" i="12" s="1"/>
  <c r="I290" i="12"/>
  <c r="K290" i="12"/>
  <c r="O290" i="12"/>
  <c r="Q290" i="12"/>
  <c r="V290" i="12"/>
  <c r="G299" i="12"/>
  <c r="M299" i="12" s="1"/>
  <c r="I299" i="12"/>
  <c r="K299" i="12"/>
  <c r="O299" i="12"/>
  <c r="Q299" i="12"/>
  <c r="V299" i="12"/>
  <c r="G301" i="12"/>
  <c r="I301" i="12"/>
  <c r="K301" i="12"/>
  <c r="M301" i="12"/>
  <c r="O301" i="12"/>
  <c r="Q301" i="12"/>
  <c r="V301" i="12"/>
  <c r="G304" i="12"/>
  <c r="I304" i="12"/>
  <c r="K304" i="12"/>
  <c r="M304" i="12"/>
  <c r="O304" i="12"/>
  <c r="Q304" i="12"/>
  <c r="V304" i="12"/>
  <c r="G307" i="12"/>
  <c r="M307" i="12" s="1"/>
  <c r="I307" i="12"/>
  <c r="K307" i="12"/>
  <c r="O307" i="12"/>
  <c r="Q307" i="12"/>
  <c r="V307" i="12"/>
  <c r="G319" i="12"/>
  <c r="M319" i="12" s="1"/>
  <c r="I319" i="12"/>
  <c r="K319" i="12"/>
  <c r="O319" i="12"/>
  <c r="Q319" i="12"/>
  <c r="V319" i="12"/>
  <c r="G322" i="12"/>
  <c r="M322" i="12" s="1"/>
  <c r="I322" i="12"/>
  <c r="K322" i="12"/>
  <c r="O322" i="12"/>
  <c r="Q322" i="12"/>
  <c r="V322" i="12"/>
  <c r="G326" i="12"/>
  <c r="I326" i="12"/>
  <c r="K326" i="12"/>
  <c r="M326" i="12"/>
  <c r="O326" i="12"/>
  <c r="Q326" i="12"/>
  <c r="V326" i="12"/>
  <c r="G329" i="12"/>
  <c r="M329" i="12" s="1"/>
  <c r="I329" i="12"/>
  <c r="K329" i="12"/>
  <c r="O329" i="12"/>
  <c r="O328" i="12" s="1"/>
  <c r="Q329" i="12"/>
  <c r="Q328" i="12" s="1"/>
  <c r="V329" i="12"/>
  <c r="G331" i="12"/>
  <c r="I331" i="12"/>
  <c r="K331" i="12"/>
  <c r="M331" i="12"/>
  <c r="O331" i="12"/>
  <c r="Q331" i="12"/>
  <c r="V331" i="12"/>
  <c r="G335" i="12"/>
  <c r="I335" i="12"/>
  <c r="K335" i="12"/>
  <c r="M335" i="12"/>
  <c r="O335" i="12"/>
  <c r="Q335" i="12"/>
  <c r="V335" i="12"/>
  <c r="G338" i="12"/>
  <c r="M338" i="12" s="1"/>
  <c r="I338" i="12"/>
  <c r="K338" i="12"/>
  <c r="O338" i="12"/>
  <c r="Q338" i="12"/>
  <c r="V338" i="12"/>
  <c r="G341" i="12"/>
  <c r="M341" i="12" s="1"/>
  <c r="I341" i="12"/>
  <c r="K341" i="12"/>
  <c r="O341" i="12"/>
  <c r="Q341" i="12"/>
  <c r="V341" i="12"/>
  <c r="G343" i="12"/>
  <c r="I343" i="12"/>
  <c r="K343" i="12"/>
  <c r="M343" i="12"/>
  <c r="O343" i="12"/>
  <c r="Q343" i="12"/>
  <c r="V343" i="12"/>
  <c r="G345" i="12"/>
  <c r="I345" i="12"/>
  <c r="K345" i="12"/>
  <c r="M345" i="12"/>
  <c r="O345" i="12"/>
  <c r="Q345" i="12"/>
  <c r="V345" i="12"/>
  <c r="G348" i="12"/>
  <c r="M348" i="12" s="1"/>
  <c r="I348" i="12"/>
  <c r="K348" i="12"/>
  <c r="O348" i="12"/>
  <c r="Q348" i="12"/>
  <c r="V348" i="12"/>
  <c r="G357" i="12"/>
  <c r="O357" i="12"/>
  <c r="G358" i="12"/>
  <c r="I358" i="12"/>
  <c r="I357" i="12" s="1"/>
  <c r="K358" i="12"/>
  <c r="K357" i="12" s="1"/>
  <c r="M358" i="12"/>
  <c r="M357" i="12" s="1"/>
  <c r="O358" i="12"/>
  <c r="Q358" i="12"/>
  <c r="Q357" i="12" s="1"/>
  <c r="V358" i="12"/>
  <c r="V357" i="12" s="1"/>
  <c r="G361" i="12"/>
  <c r="G360" i="12" s="1"/>
  <c r="I361" i="12"/>
  <c r="K361" i="12"/>
  <c r="O361" i="12"/>
  <c r="O360" i="12" s="1"/>
  <c r="Q361" i="12"/>
  <c r="V361" i="12"/>
  <c r="G370" i="12"/>
  <c r="M370" i="12" s="1"/>
  <c r="I370" i="12"/>
  <c r="K370" i="12"/>
  <c r="O370" i="12"/>
  <c r="Q370" i="12"/>
  <c r="V370" i="12"/>
  <c r="G380" i="12"/>
  <c r="I380" i="12"/>
  <c r="K380" i="12"/>
  <c r="K360" i="12" s="1"/>
  <c r="M380" i="12"/>
  <c r="O380" i="12"/>
  <c r="Q380" i="12"/>
  <c r="V380" i="12"/>
  <c r="V360" i="12" s="1"/>
  <c r="G391" i="12"/>
  <c r="I391" i="12"/>
  <c r="K391" i="12"/>
  <c r="M391" i="12"/>
  <c r="O391" i="12"/>
  <c r="Q391" i="12"/>
  <c r="V391" i="12"/>
  <c r="G393" i="12"/>
  <c r="M393" i="12" s="1"/>
  <c r="I393" i="12"/>
  <c r="K393" i="12"/>
  <c r="O393" i="12"/>
  <c r="Q393" i="12"/>
  <c r="V393" i="12"/>
  <c r="G398" i="12"/>
  <c r="M398" i="12" s="1"/>
  <c r="I398" i="12"/>
  <c r="K398" i="12"/>
  <c r="O398" i="12"/>
  <c r="Q398" i="12"/>
  <c r="V398" i="12"/>
  <c r="I400" i="12"/>
  <c r="G401" i="12"/>
  <c r="G400" i="12" s="1"/>
  <c r="I401" i="12"/>
  <c r="K401" i="12"/>
  <c r="M401" i="12"/>
  <c r="O401" i="12"/>
  <c r="O400" i="12" s="1"/>
  <c r="Q401" i="12"/>
  <c r="V401" i="12"/>
  <c r="G410" i="12"/>
  <c r="M410" i="12" s="1"/>
  <c r="I410" i="12"/>
  <c r="K410" i="12"/>
  <c r="O410" i="12"/>
  <c r="Q410" i="12"/>
  <c r="V410" i="12"/>
  <c r="G415" i="12"/>
  <c r="M415" i="12" s="1"/>
  <c r="I415" i="12"/>
  <c r="K415" i="12"/>
  <c r="O415" i="12"/>
  <c r="Q415" i="12"/>
  <c r="Q400" i="12" s="1"/>
  <c r="V415" i="12"/>
  <c r="G427" i="12"/>
  <c r="M427" i="12" s="1"/>
  <c r="I427" i="12"/>
  <c r="K427" i="12"/>
  <c r="O427" i="12"/>
  <c r="Q427" i="12"/>
  <c r="V427" i="12"/>
  <c r="G429" i="12"/>
  <c r="I429" i="12"/>
  <c r="K429" i="12"/>
  <c r="K400" i="12" s="1"/>
  <c r="M429" i="12"/>
  <c r="O429" i="12"/>
  <c r="Q429" i="12"/>
  <c r="V429" i="12"/>
  <c r="V400" i="12" s="1"/>
  <c r="G431" i="12"/>
  <c r="I431" i="12"/>
  <c r="K431" i="12"/>
  <c r="M431" i="12"/>
  <c r="O431" i="12"/>
  <c r="Q431" i="12"/>
  <c r="V431" i="12"/>
  <c r="G442" i="12"/>
  <c r="M442" i="12" s="1"/>
  <c r="I442" i="12"/>
  <c r="K442" i="12"/>
  <c r="O442" i="12"/>
  <c r="Q442" i="12"/>
  <c r="V442" i="12"/>
  <c r="G444" i="12"/>
  <c r="M444" i="12" s="1"/>
  <c r="I444" i="12"/>
  <c r="K444" i="12"/>
  <c r="O444" i="12"/>
  <c r="Q444" i="12"/>
  <c r="V444" i="12"/>
  <c r="G446" i="12"/>
  <c r="I446" i="12"/>
  <c r="K446" i="12"/>
  <c r="M446" i="12"/>
  <c r="O446" i="12"/>
  <c r="Q446" i="12"/>
  <c r="V446" i="12"/>
  <c r="G448" i="12"/>
  <c r="M448" i="12" s="1"/>
  <c r="I448" i="12"/>
  <c r="K448" i="12"/>
  <c r="O448" i="12"/>
  <c r="Q448" i="12"/>
  <c r="V448" i="12"/>
  <c r="G450" i="12"/>
  <c r="O450" i="12"/>
  <c r="Q450" i="12"/>
  <c r="G451" i="12"/>
  <c r="M451" i="12" s="1"/>
  <c r="M450" i="12" s="1"/>
  <c r="I451" i="12"/>
  <c r="I450" i="12" s="1"/>
  <c r="K451" i="12"/>
  <c r="K450" i="12" s="1"/>
  <c r="O451" i="12"/>
  <c r="Q451" i="12"/>
  <c r="V451" i="12"/>
  <c r="V450" i="12" s="1"/>
  <c r="K457" i="12"/>
  <c r="V457" i="12"/>
  <c r="G458" i="12"/>
  <c r="G457" i="12" s="1"/>
  <c r="I458" i="12"/>
  <c r="I457" i="12" s="1"/>
  <c r="K458" i="12"/>
  <c r="O458" i="12"/>
  <c r="O457" i="12" s="1"/>
  <c r="Q458" i="12"/>
  <c r="Q457" i="12" s="1"/>
  <c r="V458" i="12"/>
  <c r="G462" i="12"/>
  <c r="I462" i="12"/>
  <c r="I461" i="12" s="1"/>
  <c r="K462" i="12"/>
  <c r="K461" i="12" s="1"/>
  <c r="M462" i="12"/>
  <c r="O462" i="12"/>
  <c r="Q462" i="12"/>
  <c r="Q461" i="12" s="1"/>
  <c r="V462" i="12"/>
  <c r="V461" i="12" s="1"/>
  <c r="G465" i="12"/>
  <c r="I465" i="12"/>
  <c r="K465" i="12"/>
  <c r="M465" i="12"/>
  <c r="O465" i="12"/>
  <c r="Q465" i="12"/>
  <c r="V465" i="12"/>
  <c r="G467" i="12"/>
  <c r="G461" i="12" s="1"/>
  <c r="I467" i="12"/>
  <c r="K467" i="12"/>
  <c r="O467" i="12"/>
  <c r="O461" i="12" s="1"/>
  <c r="Q467" i="12"/>
  <c r="V467" i="12"/>
  <c r="G469" i="12"/>
  <c r="M469" i="12" s="1"/>
  <c r="I469" i="12"/>
  <c r="K469" i="12"/>
  <c r="O469" i="12"/>
  <c r="Q469" i="12"/>
  <c r="V469" i="12"/>
  <c r="I471" i="12"/>
  <c r="Q471" i="12"/>
  <c r="V471" i="12"/>
  <c r="G472" i="12"/>
  <c r="I472" i="12"/>
  <c r="K472" i="12"/>
  <c r="K471" i="12" s="1"/>
  <c r="M472" i="12"/>
  <c r="O472" i="12"/>
  <c r="Q472" i="12"/>
  <c r="V472" i="12"/>
  <c r="G474" i="12"/>
  <c r="G471" i="12" s="1"/>
  <c r="I474" i="12"/>
  <c r="K474" i="12"/>
  <c r="O474" i="12"/>
  <c r="O471" i="12" s="1"/>
  <c r="Q474" i="12"/>
  <c r="V474" i="12"/>
  <c r="G477" i="12"/>
  <c r="M477" i="12" s="1"/>
  <c r="I477" i="12"/>
  <c r="I476" i="12" s="1"/>
  <c r="K477" i="12"/>
  <c r="O477" i="12"/>
  <c r="Q477" i="12"/>
  <c r="Q476" i="12" s="1"/>
  <c r="V477" i="12"/>
  <c r="G479" i="12"/>
  <c r="I479" i="12"/>
  <c r="K479" i="12"/>
  <c r="M479" i="12"/>
  <c r="O479" i="12"/>
  <c r="Q479" i="12"/>
  <c r="V479" i="12"/>
  <c r="G481" i="12"/>
  <c r="G476" i="12" s="1"/>
  <c r="I481" i="12"/>
  <c r="K481" i="12"/>
  <c r="O481" i="12"/>
  <c r="O476" i="12" s="1"/>
  <c r="Q481" i="12"/>
  <c r="V481" i="12"/>
  <c r="G483" i="12"/>
  <c r="M483" i="12" s="1"/>
  <c r="I483" i="12"/>
  <c r="K483" i="12"/>
  <c r="O483" i="12"/>
  <c r="Q483" i="12"/>
  <c r="V483" i="12"/>
  <c r="G486" i="12"/>
  <c r="M486" i="12" s="1"/>
  <c r="I486" i="12"/>
  <c r="K486" i="12"/>
  <c r="O486" i="12"/>
  <c r="Q486" i="12"/>
  <c r="V486" i="12"/>
  <c r="G489" i="12"/>
  <c r="I489" i="12"/>
  <c r="K489" i="12"/>
  <c r="M489" i="12"/>
  <c r="O489" i="12"/>
  <c r="Q489" i="12"/>
  <c r="V489" i="12"/>
  <c r="G492" i="12"/>
  <c r="I492" i="12"/>
  <c r="K492" i="12"/>
  <c r="M492" i="12"/>
  <c r="O492" i="12"/>
  <c r="Q492" i="12"/>
  <c r="V492" i="12"/>
  <c r="G495" i="12"/>
  <c r="M495" i="12" s="1"/>
  <c r="I495" i="12"/>
  <c r="K495" i="12"/>
  <c r="O495" i="12"/>
  <c r="Q495" i="12"/>
  <c r="V495" i="12"/>
  <c r="G497" i="12"/>
  <c r="M497" i="12" s="1"/>
  <c r="I497" i="12"/>
  <c r="K497" i="12"/>
  <c r="O497" i="12"/>
  <c r="Q497" i="12"/>
  <c r="V497" i="12"/>
  <c r="G499" i="12"/>
  <c r="I499" i="12"/>
  <c r="K499" i="12"/>
  <c r="M499" i="12"/>
  <c r="O499" i="12"/>
  <c r="Q499" i="12"/>
  <c r="V499" i="12"/>
  <c r="G501" i="12"/>
  <c r="M501" i="12" s="1"/>
  <c r="I501" i="12"/>
  <c r="K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7" i="12"/>
  <c r="I507" i="12"/>
  <c r="K507" i="12"/>
  <c r="M507" i="12"/>
  <c r="O507" i="12"/>
  <c r="Q507" i="12"/>
  <c r="V507" i="12"/>
  <c r="G509" i="12"/>
  <c r="I509" i="12"/>
  <c r="K509" i="12"/>
  <c r="M509" i="12"/>
  <c r="O509" i="12"/>
  <c r="Q509" i="12"/>
  <c r="V509" i="12"/>
  <c r="G511" i="12"/>
  <c r="M511" i="12" s="1"/>
  <c r="I511" i="12"/>
  <c r="K511" i="12"/>
  <c r="O511" i="12"/>
  <c r="Q511" i="12"/>
  <c r="V511" i="12"/>
  <c r="G513" i="12"/>
  <c r="M513" i="12" s="1"/>
  <c r="I513" i="12"/>
  <c r="K513" i="12"/>
  <c r="O513" i="12"/>
  <c r="Q513" i="12"/>
  <c r="V513" i="12"/>
  <c r="K515" i="12"/>
  <c r="V515" i="12"/>
  <c r="G516" i="12"/>
  <c r="G515" i="12" s="1"/>
  <c r="I516" i="12"/>
  <c r="K516" i="12"/>
  <c r="O516" i="12"/>
  <c r="O515" i="12" s="1"/>
  <c r="Q516" i="12"/>
  <c r="V516" i="12"/>
  <c r="G518" i="12"/>
  <c r="M518" i="12" s="1"/>
  <c r="I518" i="12"/>
  <c r="K518" i="12"/>
  <c r="O518" i="12"/>
  <c r="Q518" i="12"/>
  <c r="V518" i="12"/>
  <c r="G521" i="12"/>
  <c r="I521" i="12"/>
  <c r="K521" i="12"/>
  <c r="K520" i="12" s="1"/>
  <c r="M521" i="12"/>
  <c r="O521" i="12"/>
  <c r="Q521" i="12"/>
  <c r="V521" i="12"/>
  <c r="G532" i="12"/>
  <c r="G520" i="12" s="1"/>
  <c r="I532" i="12"/>
  <c r="K532" i="12"/>
  <c r="O532" i="12"/>
  <c r="O520" i="12" s="1"/>
  <c r="Q532" i="12"/>
  <c r="V532" i="12"/>
  <c r="G546" i="12"/>
  <c r="M546" i="12" s="1"/>
  <c r="I546" i="12"/>
  <c r="I520" i="12" s="1"/>
  <c r="K546" i="12"/>
  <c r="O546" i="12"/>
  <c r="Q546" i="12"/>
  <c r="Q520" i="12" s="1"/>
  <c r="V546" i="12"/>
  <c r="G557" i="12"/>
  <c r="M557" i="12" s="1"/>
  <c r="I557" i="12"/>
  <c r="K557" i="12"/>
  <c r="O557" i="12"/>
  <c r="Q557" i="12"/>
  <c r="V557" i="12"/>
  <c r="G563" i="12"/>
  <c r="I563" i="12"/>
  <c r="K563" i="12"/>
  <c r="M563" i="12"/>
  <c r="O563" i="12"/>
  <c r="Q563" i="12"/>
  <c r="V563" i="12"/>
  <c r="G565" i="12"/>
  <c r="I565" i="12"/>
  <c r="K565" i="12"/>
  <c r="M565" i="12"/>
  <c r="O565" i="12"/>
  <c r="Q565" i="12"/>
  <c r="V565" i="12"/>
  <c r="G567" i="12"/>
  <c r="M567" i="12" s="1"/>
  <c r="I567" i="12"/>
  <c r="K567" i="12"/>
  <c r="O567" i="12"/>
  <c r="Q567" i="12"/>
  <c r="V567" i="12"/>
  <c r="G569" i="12"/>
  <c r="M569" i="12" s="1"/>
  <c r="I569" i="12"/>
  <c r="K569" i="12"/>
  <c r="O569" i="12"/>
  <c r="Q569" i="12"/>
  <c r="V569" i="12"/>
  <c r="V520" i="12" s="1"/>
  <c r="V571" i="12"/>
  <c r="G572" i="12"/>
  <c r="G571" i="12" s="1"/>
  <c r="I572" i="12"/>
  <c r="K572" i="12"/>
  <c r="O572" i="12"/>
  <c r="Q572" i="12"/>
  <c r="V572" i="12"/>
  <c r="G585" i="12"/>
  <c r="M585" i="12" s="1"/>
  <c r="I585" i="12"/>
  <c r="I571" i="12" s="1"/>
  <c r="K585" i="12"/>
  <c r="O585" i="12"/>
  <c r="Q585" i="12"/>
  <c r="Q571" i="12" s="1"/>
  <c r="V585" i="12"/>
  <c r="G598" i="12"/>
  <c r="M598" i="12" s="1"/>
  <c r="I598" i="12"/>
  <c r="K598" i="12"/>
  <c r="K571" i="12" s="1"/>
  <c r="O598" i="12"/>
  <c r="Q598" i="12"/>
  <c r="V598" i="12"/>
  <c r="G602" i="12"/>
  <c r="I602" i="12"/>
  <c r="K602" i="12"/>
  <c r="M602" i="12"/>
  <c r="O602" i="12"/>
  <c r="Q602" i="12"/>
  <c r="V602" i="12"/>
  <c r="G605" i="12"/>
  <c r="I605" i="12"/>
  <c r="K605" i="12"/>
  <c r="M605" i="12"/>
  <c r="O605" i="12"/>
  <c r="Q605" i="12"/>
  <c r="V605" i="12"/>
  <c r="G608" i="12"/>
  <c r="M608" i="12" s="1"/>
  <c r="I608" i="12"/>
  <c r="K608" i="12"/>
  <c r="O608" i="12"/>
  <c r="Q608" i="12"/>
  <c r="V608" i="12"/>
  <c r="G609" i="12"/>
  <c r="I609" i="12"/>
  <c r="O609" i="12"/>
  <c r="Q609" i="12"/>
  <c r="V609" i="12"/>
  <c r="G610" i="12"/>
  <c r="I610" i="12"/>
  <c r="K610" i="12"/>
  <c r="K609" i="12" s="1"/>
  <c r="M610" i="12"/>
  <c r="M609" i="12" s="1"/>
  <c r="O610" i="12"/>
  <c r="Q610" i="12"/>
  <c r="V610" i="12"/>
  <c r="G612" i="12"/>
  <c r="G613" i="12"/>
  <c r="M613" i="12" s="1"/>
  <c r="M612" i="12" s="1"/>
  <c r="I613" i="12"/>
  <c r="I612" i="12" s="1"/>
  <c r="K613" i="12"/>
  <c r="O613" i="12"/>
  <c r="O612" i="12" s="1"/>
  <c r="Q613" i="12"/>
  <c r="Q612" i="12" s="1"/>
  <c r="V613" i="12"/>
  <c r="G620" i="12"/>
  <c r="M620" i="12" s="1"/>
  <c r="I620" i="12"/>
  <c r="K620" i="12"/>
  <c r="K612" i="12" s="1"/>
  <c r="O620" i="12"/>
  <c r="Q620" i="12"/>
  <c r="V620" i="12"/>
  <c r="V612" i="12" s="1"/>
  <c r="G623" i="12"/>
  <c r="I623" i="12"/>
  <c r="K623" i="12"/>
  <c r="M623" i="12"/>
  <c r="O623" i="12"/>
  <c r="Q623" i="12"/>
  <c r="V623" i="12"/>
  <c r="G625" i="12"/>
  <c r="M625" i="12" s="1"/>
  <c r="I625" i="12"/>
  <c r="K625" i="12"/>
  <c r="O625" i="12"/>
  <c r="Q625" i="12"/>
  <c r="V625" i="12"/>
  <c r="G626" i="12"/>
  <c r="M626" i="12" s="1"/>
  <c r="I626" i="12"/>
  <c r="K626" i="12"/>
  <c r="O626" i="12"/>
  <c r="Q626" i="12"/>
  <c r="V626" i="12"/>
  <c r="V622" i="12" s="1"/>
  <c r="G627" i="12"/>
  <c r="I627" i="12"/>
  <c r="K627" i="12"/>
  <c r="K622" i="12" s="1"/>
  <c r="M627" i="12"/>
  <c r="O627" i="12"/>
  <c r="Q627" i="12"/>
  <c r="V627" i="12"/>
  <c r="G628" i="12"/>
  <c r="M628" i="12" s="1"/>
  <c r="I628" i="12"/>
  <c r="K628" i="12"/>
  <c r="O628" i="12"/>
  <c r="Q628" i="12"/>
  <c r="V628" i="12"/>
  <c r="G630" i="12"/>
  <c r="O630" i="12"/>
  <c r="G631" i="12"/>
  <c r="M631" i="12" s="1"/>
  <c r="M630" i="12" s="1"/>
  <c r="I631" i="12"/>
  <c r="I630" i="12" s="1"/>
  <c r="K631" i="12"/>
  <c r="K630" i="12" s="1"/>
  <c r="O631" i="12"/>
  <c r="Q631" i="12"/>
  <c r="Q630" i="12" s="1"/>
  <c r="V631" i="12"/>
  <c r="V630" i="12" s="1"/>
  <c r="AE633" i="12"/>
  <c r="I20" i="1"/>
  <c r="I19" i="1"/>
  <c r="I18" i="1"/>
  <c r="I17" i="1"/>
  <c r="I16" i="1"/>
  <c r="I76" i="1"/>
  <c r="J75" i="1" s="1"/>
  <c r="F42" i="1"/>
  <c r="G23" i="1" s="1"/>
  <c r="G42" i="1"/>
  <c r="G25" i="1" s="1"/>
  <c r="H42" i="1"/>
  <c r="I40" i="1"/>
  <c r="I39" i="1"/>
  <c r="I42" i="1" s="1"/>
  <c r="J58" i="1" l="1"/>
  <c r="J50" i="1"/>
  <c r="J66" i="1"/>
  <c r="J52" i="1"/>
  <c r="J60" i="1"/>
  <c r="J56" i="1"/>
  <c r="J70" i="1"/>
  <c r="J54" i="1"/>
  <c r="J62" i="1"/>
  <c r="J68" i="1"/>
  <c r="J74" i="1"/>
  <c r="J64" i="1"/>
  <c r="J72" i="1"/>
  <c r="J49" i="1"/>
  <c r="J51" i="1"/>
  <c r="J53" i="1"/>
  <c r="J55" i="1"/>
  <c r="J57" i="1"/>
  <c r="J59" i="1"/>
  <c r="J61" i="1"/>
  <c r="J63" i="1"/>
  <c r="J65" i="1"/>
  <c r="J67" i="1"/>
  <c r="J69" i="1"/>
  <c r="J71" i="1"/>
  <c r="J73" i="1"/>
  <c r="A27" i="1"/>
  <c r="A28" i="1" s="1"/>
  <c r="G28" i="1" s="1"/>
  <c r="G27" i="1" s="1"/>
  <c r="G29" i="1" s="1"/>
  <c r="M273" i="12"/>
  <c r="M328" i="12"/>
  <c r="M622" i="12"/>
  <c r="M520" i="12"/>
  <c r="Q187" i="12"/>
  <c r="M532" i="12"/>
  <c r="M516" i="12"/>
  <c r="M515" i="12" s="1"/>
  <c r="Q622" i="12"/>
  <c r="Q515" i="12"/>
  <c r="I515" i="12"/>
  <c r="K476" i="12"/>
  <c r="Q360" i="12"/>
  <c r="I360" i="12"/>
  <c r="V328" i="12"/>
  <c r="I328" i="12"/>
  <c r="G328" i="12"/>
  <c r="O273" i="12"/>
  <c r="G273" i="12"/>
  <c r="O243" i="12"/>
  <c r="G243" i="12"/>
  <c r="M243" i="12"/>
  <c r="G240" i="12"/>
  <c r="V235" i="12"/>
  <c r="M152" i="12"/>
  <c r="V78" i="12"/>
  <c r="M8" i="12"/>
  <c r="O571" i="12"/>
  <c r="V476" i="12"/>
  <c r="K160" i="12"/>
  <c r="M572" i="12"/>
  <c r="M571" i="12" s="1"/>
  <c r="M481" i="12"/>
  <c r="M476" i="12"/>
  <c r="M474" i="12"/>
  <c r="M471" i="12" s="1"/>
  <c r="M467" i="12"/>
  <c r="M461" i="12" s="1"/>
  <c r="M400" i="12"/>
  <c r="M361" i="12"/>
  <c r="M360" i="12" s="1"/>
  <c r="O187" i="12"/>
  <c r="V160" i="12"/>
  <c r="I160" i="12"/>
  <c r="K152" i="12"/>
  <c r="I127" i="12"/>
  <c r="I78" i="12"/>
  <c r="O78" i="12"/>
  <c r="I187" i="12"/>
  <c r="AF633" i="12"/>
  <c r="I622" i="12"/>
  <c r="O622" i="12"/>
  <c r="G622" i="12"/>
  <c r="M458" i="12"/>
  <c r="M457" i="12" s="1"/>
  <c r="K328" i="12"/>
  <c r="Q273" i="12"/>
  <c r="I273" i="12"/>
  <c r="K235" i="12"/>
  <c r="M188" i="12"/>
  <c r="M187" i="12" s="1"/>
  <c r="Q160" i="12"/>
  <c r="M160" i="12"/>
  <c r="V152" i="12"/>
  <c r="K127" i="12"/>
  <c r="Q127" i="12"/>
  <c r="M127" i="12"/>
  <c r="K78" i="12"/>
  <c r="Q78" i="12"/>
  <c r="G8" i="12"/>
  <c r="M82" i="12"/>
  <c r="M78" i="12" s="1"/>
  <c r="M73" i="12"/>
  <c r="M63" i="12" s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<sst xmlns="http://schemas.openxmlformats.org/spreadsheetml/2006/main" count="2255" uniqueCount="789">
  <si>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</si>
  <si>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</si>
  <si>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</si>
  <si>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</si>
  <si>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</si>
  <si>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</si>
  <si>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</si>
  <si>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</si>
  <si>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</si>
  <si>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</si>
  <si>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</si>
  <si>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</si>
  <si>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</si>
  <si>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</si>
  <si>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</si>
  <si>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</si>
  <si>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</si>
  <si>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</si>
  <si>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</si>
  <si>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</si>
  <si>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</si>
  <si>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</si>
  <si>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</si>
  <si>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</si>
  <si>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</si>
  <si>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</si>
  <si>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</si>
  <si>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</si>
  <si>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</si>
  <si>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</si>
  <si>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</si>
  <si>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</si>
  <si>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</si>
  <si>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</si>
  <si>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</si>
  <si>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</si>
  <si>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</si>
  <si>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</si>
  <si>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</si>
  <si>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</si>
  <si>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</si>
  <si>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</si>
  <si>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</si>
  <si>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</si>
  <si>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Rozšíření školní kuchyně</t>
  </si>
  <si>
    <t>Objekt:</t>
  </si>
  <si>
    <t>Rozpočet:</t>
  </si>
  <si>
    <t>ing.Eduard Výmola</t>
  </si>
  <si>
    <t>367</t>
  </si>
  <si>
    <t>SŠ Polytechnická Jílová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</si>
  <si>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</si>
  <si>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</si>
  <si>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</si>
  <si>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</si>
  <si>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</si>
  <si>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</si>
  <si>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</si>
  <si>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</si>
  <si>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</si>
  <si>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</si>
  <si>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</si>
  <si>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</si>
  <si>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</si>
  <si>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</si>
  <si>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</si>
  <si>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</si>
  <si>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</si>
  <si>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63</t>
  </si>
  <si>
    <t>Podlahy a podlahové konstrukce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</si>
  <si>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</si>
  <si>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</si>
  <si>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</si>
  <si>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</si>
  <si>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</si>
  <si>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</si>
  <si>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</si>
  <si>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</si>
  <si>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</si>
  <si>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</si>
  <si>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</si>
  <si>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</si>
  <si>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</si>
  <si>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</si>
  <si>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</si>
  <si>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</si>
  <si>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</si>
  <si>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</si>
  <si>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</si>
  <si>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</si>
  <si>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</si>
  <si>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</si>
  <si>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</si>
  <si>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</si>
  <si>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</si>
  <si>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</si>
  <si>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</si>
  <si>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</si>
  <si>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</si>
  <si>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</si>
  <si>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</si>
  <si>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</si>
  <si>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</si>
  <si>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</si>
  <si>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</si>
  <si>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</si>
  <si>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</si>
  <si>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</si>
  <si>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</si>
  <si>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</si>
  <si>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</si>
  <si>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</si>
  <si>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</si>
  <si>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</si>
  <si>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</si>
  <si>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</si>
  <si>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</si>
  <si>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</si>
  <si>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</si>
  <si>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</si>
  <si>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</si>
  <si>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</si>
  <si>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</si>
  <si>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</si>
  <si>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</si>
  <si>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</si>
  <si>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</si>
  <si>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</si>
  <si>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</si>
  <si>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</si>
  <si>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</si>
  <si>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</si>
  <si>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</si>
  <si>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</si>
  <si>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</si>
  <si>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</si>
  <si>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</si>
  <si>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</si>
  <si>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</si>
  <si>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</si>
  <si>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</si>
  <si>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</si>
  <si>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18/ II</t>
  </si>
  <si>
    <t>POL1_1</t>
  </si>
  <si>
    <t>s přemístěním hmot na skládku na vzdálenost do 3 m nebo s naložením na dopravní prostředek</t>
  </si>
  <si>
    <t>SPI</t>
  </si>
  <si>
    <t>pozn.1 : 14,4*8,0</t>
  </si>
  <si>
    <t>VV</t>
  </si>
  <si>
    <t>113107415R00</t>
  </si>
  <si>
    <t>Odstranění podkladů nebo krytů z kameniva těženého, v ploše jednotlivě nad 50 m2, tloušťka vrstvy 150 mm</t>
  </si>
  <si>
    <t>pozn.1 - štěrkodrť : 14,4*8,0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</si>
  <si>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</si>
  <si>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</si>
  <si>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</si>
  <si>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</si>
  <si>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pozn.8 : 4,28</t>
  </si>
  <si>
    <t>122101101R00</t>
  </si>
  <si>
    <t>Odkopávky a  prokopávky nezapažené v horninách 1 a 2_x000D_
 do 100 m3</t>
  </si>
  <si>
    <t>m3</t>
  </si>
  <si>
    <t>800-1</t>
  </si>
  <si>
    <t>s přehozením výkopku na vzdálenost do 3 m nebo s naložením na dopravní prostředek,</t>
  </si>
  <si>
    <t>pozn.1 - hlinitý písek : 14,4*8,0*0,04</t>
  </si>
  <si>
    <t>122301101R00</t>
  </si>
  <si>
    <t>Odkopávky a  prokopávky nezapažené v hornině 4 do 100 m3</t>
  </si>
  <si>
    <t>pozn.1 - štěrkovitá zemina : 14,4*8,0*0,13</t>
  </si>
  <si>
    <t>139601102R00</t>
  </si>
  <si>
    <t>Ruční výkop jam, rýh a šachet v hornině 3</t>
  </si>
  <si>
    <t>s přehozením na vzdálenost do 5 m nebo s naložením na ruční dopravní prostředek</t>
  </si>
  <si>
    <t>2,4*2,4*0,685</t>
  </si>
  <si>
    <t>(2,4+3,1)/2*0,235*0,47*0,5</t>
  </si>
  <si>
    <t>(2,4+3,1)/2*0,32*0,64*0,5</t>
  </si>
  <si>
    <t>(2,4+2,955)/2*0,335*0,67*0,5</t>
  </si>
  <si>
    <t>(2,4+2,955)/2*0,365*0,73</t>
  </si>
  <si>
    <t>1,1*4,36*0,535</t>
  </si>
  <si>
    <t>1,1*8,4*0,575</t>
  </si>
  <si>
    <t>1,1*4,4*0,64</t>
  </si>
  <si>
    <t>(4,46+4,36)/2*0,275*0,55*0,5</t>
  </si>
  <si>
    <t>(3,3+3,03)/2*0,285*0,57*0,5</t>
  </si>
  <si>
    <t>(11,185+10,625)/2*0,3*0,6*0,5</t>
  </si>
  <si>
    <t>(8,4+7,81)/2*0,575*0,575*0,5</t>
  </si>
  <si>
    <t>(2,995+3,3)/2*0,305*0,61*0,5</t>
  </si>
  <si>
    <t>(4,4+4,7)/2*0,33*0,66*0,5</t>
  </si>
  <si>
    <t>0,7*1,1*0,54+0,27*0,7*0,54</t>
  </si>
  <si>
    <t>0,7*1,1*0,55+0,275*0,7*0,55</t>
  </si>
  <si>
    <t>0,7*1,1*0,58+0,29*0,7*0,58</t>
  </si>
  <si>
    <t>0,7*1,1*0,6+0,3*0,7*0,6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</si>
  <si>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</si>
  <si>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</si>
  <si>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</si>
  <si>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zemina pro zásyp na meziskládku a zpět : 14,6891*2</t>
  </si>
  <si>
    <t>162701105R00</t>
  </si>
  <si>
    <t>Vodorovné přemístění výkopku z horniny 1 až 4, na vzdálenost přes 9 000  do 10 000 m</t>
  </si>
  <si>
    <t>výkop : 22,2692</t>
  </si>
  <si>
    <t>zemina pro zásyp : -14,6891</t>
  </si>
  <si>
    <t>167101101R00</t>
  </si>
  <si>
    <t>Nakládání, skládání, překládání neulehlého výkopku nakládání výkopku_x000D_
 do 100 m3, z horniny 1 až 4</t>
  </si>
  <si>
    <t>na meziskládce pro zásyp : 14,6891</t>
  </si>
  <si>
    <t>171201201R00</t>
  </si>
  <si>
    <t>Uložení sypaniny na dočasnou skládku tak, že na 1 m2 plochy připadá přes 2 m3 výkopku nebo ornice</t>
  </si>
  <si>
    <t>na meziskládku : 14,6891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</si>
  <si>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</si>
  <si>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</si>
  <si>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</si>
  <si>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odpočet : </t>
  </si>
  <si>
    <t>zákl.pasy : -5,2234</t>
  </si>
  <si>
    <t>ztrac.bednění : -5,8*0,2</t>
  </si>
  <si>
    <t>podkl.beton : -1,1967</t>
  </si>
  <si>
    <t>199000005R00</t>
  </si>
  <si>
    <t>Poplatky za skládku zeminy 1- 4</t>
  </si>
  <si>
    <t>t</t>
  </si>
  <si>
    <t>přebytečná zemina : (22,2692-14,6891)*1,6</t>
  </si>
  <si>
    <t>274321411R00</t>
  </si>
  <si>
    <t>Beton základových pasů železový třídy C 25/30</t>
  </si>
  <si>
    <t>801-1</t>
  </si>
  <si>
    <t>včetně dodávky a uložení betonu, bez výztuže</t>
  </si>
  <si>
    <t>0,3*0,9*(4,0+9,075+4,0)</t>
  </si>
  <si>
    <t>0,7*0,3*0,73*4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</si>
  <si>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</si>
  <si>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</si>
  <si>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</si>
  <si>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0,9*(4,0+9,675+4,0)</t>
  </si>
  <si>
    <t>0,9*(3,7+9,075+3,7)</t>
  </si>
  <si>
    <t>(0,7+0,3+0,7)*0,73*4</t>
  </si>
  <si>
    <t>274351216R00</t>
  </si>
  <si>
    <t>Bednění stěn základových pasů odstranění</t>
  </si>
  <si>
    <t>35,699</t>
  </si>
  <si>
    <t>274361821R00</t>
  </si>
  <si>
    <t>Výztuž základových pasů z betonářské oceli 10 505 (R)</t>
  </si>
  <si>
    <t>80 kg/m3 : 5,2234*80,0/1000</t>
  </si>
  <si>
    <t>310238211RT1</t>
  </si>
  <si>
    <t>Zazdívka otvorů o ploše přes 0,25 m2 do 1 m2 ve zdivu nadzákladovém cihlami pálenými pro jakoukoliv maltu vápenocementovou</t>
  </si>
  <si>
    <t>801-4</t>
  </si>
  <si>
    <t>včetně pomocného pracovního lešení</t>
  </si>
  <si>
    <t>pozn.5 : 0,85*0,9*0,45</t>
  </si>
  <si>
    <t>311112120RT2</t>
  </si>
  <si>
    <t>Stěny z betonových bednicích tvárnic a betonu šířky 200 mm, zálivka betonem C16/20</t>
  </si>
  <si>
    <t>(ztracené bednění) z betonových tvárnic a zálivka betonem,</t>
  </si>
  <si>
    <t>1,0*(1,465+0,635+3,7)</t>
  </si>
  <si>
    <t>311361821R00</t>
  </si>
  <si>
    <t>Výztuž nadzákladových zdí z betonářské oceli 10 505(R)</t>
  </si>
  <si>
    <t>včetně distančních prvků</t>
  </si>
  <si>
    <t xml:space="preserve">stěna ztrac.bednění : </t>
  </si>
  <si>
    <t>10 kg/m2 : 5,8*10,0/1000</t>
  </si>
  <si>
    <t>317121102R00</t>
  </si>
  <si>
    <t>Osazení překladu světlost otvoru do 180 cm</t>
  </si>
  <si>
    <t>kus</t>
  </si>
  <si>
    <t>317121022RU2</t>
  </si>
  <si>
    <t>Překlady keramické montáž a dodávka nenosné, délky 2000 mm, šířky 115 mm, výšky 71 mm</t>
  </si>
  <si>
    <t>342172020R00</t>
  </si>
  <si>
    <t xml:space="preserve">Montáž panelů stěnových z ocelového plechu s jádrem </t>
  </si>
  <si>
    <t>801-2</t>
  </si>
  <si>
    <t>RTS 17/ II</t>
  </si>
  <si>
    <t>s použitím zvedacího mechanizmu,</t>
  </si>
  <si>
    <t>(4,15+9,975+4,15)*4,4</t>
  </si>
  <si>
    <t>342241166R00</t>
  </si>
  <si>
    <t>Příčky z tvárnic pálených Příčky z tvárnic pálených tloušťky 140 mm, z děrovaných příčkovek, P 2, na maltu MVC 2,5</t>
  </si>
  <si>
    <t>jednoduché nebo příčky zděné do svislé dřevěné, cihelné, betonové nebo ocelové konstrukce na jakoukoliv maltu vápenocementovou (MVC) nebo cementovou (MC),</t>
  </si>
  <si>
    <t>4,0*4,125*2-1,5*2,15*2</t>
  </si>
  <si>
    <t>342668111R00</t>
  </si>
  <si>
    <t>Těsnění styku příčky se stávající stěnou PU pěnou</t>
  </si>
  <si>
    <t>4,0*2</t>
  </si>
  <si>
    <t>346275114R00</t>
  </si>
  <si>
    <t>Přizdívky a obezdívky z desek pórobetonových tloušťky 125 mm</t>
  </si>
  <si>
    <t>s pomocným lešením o výšce podlahy do 1900 mm a pro zatížení do 1,5 kPa.</t>
  </si>
  <si>
    <t>pozn.10 : 0,45*1,8</t>
  </si>
  <si>
    <t>380932227R00</t>
  </si>
  <si>
    <t>Dodatečné vlepování betonářské výztuže vlepení betonářské výztuže, D 16 mm, beton, malta, namáhání v tahu 15,3 kN</t>
  </si>
  <si>
    <t>Z1 : 14*0,5*2</t>
  </si>
  <si>
    <t>342264051RT1</t>
  </si>
  <si>
    <t>Podhledy na kovové konstrukci opláštěné deskami sádrokartonovými nosná konstrukce z profilů CD s přímým uchycením 1x deska, tloušťky 12,5 mm, standard</t>
  </si>
  <si>
    <t xml:space="preserve">ozn.A : </t>
  </si>
  <si>
    <t>m.č.1.31a : 16,37</t>
  </si>
  <si>
    <t>m.č.1.63 : 8,91</t>
  </si>
  <si>
    <t>m.č.1.64 : 14,17</t>
  </si>
  <si>
    <t xml:space="preserve">ozn.B : </t>
  </si>
  <si>
    <t>m.č.1.26 : 1,275*4,25</t>
  </si>
  <si>
    <t>m.č.2.24 : 0,75*3,0</t>
  </si>
  <si>
    <t>342264098RT2</t>
  </si>
  <si>
    <t>Příplatky k podhledům sádrokartonovým příplatek k podhledu sádrokartonovému za plochu přes 2 do 5 m2</t>
  </si>
  <si>
    <t>m.č.2.24 : 0,75*3</t>
  </si>
  <si>
    <t>342264098RT3</t>
  </si>
  <si>
    <t>Příplatky k podhledům sádrokartonovým příplatek k podhledu sádrokartonovému za plochu přes 5 do 10 m2</t>
  </si>
  <si>
    <t>310-01</t>
  </si>
  <si>
    <t xml:space="preserve">Osazení ocelových válcovaných nosníků </t>
  </si>
  <si>
    <t>ks</t>
  </si>
  <si>
    <t>Vlastní</t>
  </si>
  <si>
    <t>Indiv</t>
  </si>
  <si>
    <t>pozn.7 : 2</t>
  </si>
  <si>
    <t>13384440R</t>
  </si>
  <si>
    <t>tyč ocelová profilová válcovaná za tepla 11375 (S 235JR); průřez U; výška 160 mm</t>
  </si>
  <si>
    <t>SPCM</t>
  </si>
  <si>
    <t>POL3_0</t>
  </si>
  <si>
    <t>pozn.7 : 4,25*2*18,8*1,08/1000</t>
  </si>
  <si>
    <t>59321211R</t>
  </si>
  <si>
    <t>překlad nosný železobetonový; RZP; vylehčený dutinou; l = 149,0 cm; š = 14,0 cm; h = 14,0 cm</t>
  </si>
  <si>
    <t>4,04*1,01</t>
  </si>
  <si>
    <t>61210176.AR</t>
  </si>
  <si>
    <t>panel stěnový  mat. jádra minerální vlna; exteriér ocel. plech 0,6 mm; interiér ocel. plech 0,5 mm; povrch. úprava žárový povlak; l = 2 000 až 10 000 mm; š = 115,0 cm; h = 12,0 cm</t>
  </si>
  <si>
    <t>80,41</t>
  </si>
  <si>
    <t>411121221RT2</t>
  </si>
  <si>
    <t>Osazování stropních desek š. do 60, dl. do 90 cm, včetně dodávky PZD 9/10  59x29x6,5</t>
  </si>
  <si>
    <t>411121232RT3</t>
  </si>
  <si>
    <t>Osazování stropních desek š. do 60, dl. do 180 cm, včetně dodávky PZD  149x29x9</t>
  </si>
  <si>
    <t>411121254R00</t>
  </si>
  <si>
    <t>Osazování stropních desek š. do 60, dl. do 330 cm</t>
  </si>
  <si>
    <t>6</t>
  </si>
  <si>
    <t>417321315R00</t>
  </si>
  <si>
    <t>Železobeton ztužujících pásů a věnců třídy C 20/25</t>
  </si>
  <si>
    <t>0,15*0,3*4,0*2</t>
  </si>
  <si>
    <t>417351115R00</t>
  </si>
  <si>
    <t>Bednění bočnic ztužujících pásů a věnců včetně vzpěr zřízení</t>
  </si>
  <si>
    <t>0,3*4,0*2*2</t>
  </si>
  <si>
    <t>417351116R00</t>
  </si>
  <si>
    <t>Bednění bočnic ztužujících pásů a věnců včetně vzpěr odstranění</t>
  </si>
  <si>
    <t>4,8</t>
  </si>
  <si>
    <t>417361821R00</t>
  </si>
  <si>
    <t>Výztuž ztužujících pásů a věnců z betonářské oceli 10 505(R)</t>
  </si>
  <si>
    <t>Včetně distančních prvků.</t>
  </si>
  <si>
    <t>80 kg/m3 : 0,36*80,0/1000</t>
  </si>
  <si>
    <t>434121415R01</t>
  </si>
  <si>
    <t xml:space="preserve">Osazení želbet. stupňů </t>
  </si>
  <si>
    <t>1,5*12</t>
  </si>
  <si>
    <t>1,65*3</t>
  </si>
  <si>
    <t>593-01</t>
  </si>
  <si>
    <t xml:space="preserve">Betonový schod SBB 150/35/15 </t>
  </si>
  <si>
    <t>12*1,01</t>
  </si>
  <si>
    <t>593-02</t>
  </si>
  <si>
    <t xml:space="preserve">Betonový schod SBB 165/35/15 </t>
  </si>
  <si>
    <t>3*1,01</t>
  </si>
  <si>
    <t>59341132.A</t>
  </si>
  <si>
    <t>Deska stropní PZD  299x29x14 cm V3</t>
  </si>
  <si>
    <t>6*1,01</t>
  </si>
  <si>
    <t>564851111R00</t>
  </si>
  <si>
    <t>Podklad ze štěrkodrti s rozprostřením a zhutněním frakce 0-63 mm, tloušťka po zhutnění 150 mm</t>
  </si>
  <si>
    <t>P02 : 73,8038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</si>
  <si>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</si>
  <si>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</si>
  <si>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</si>
  <si>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P02 : 14,4*8,0-4,15*9,975</t>
  </si>
  <si>
    <t>564-01</t>
  </si>
  <si>
    <t xml:space="preserve">Podklad ze štěrkovité zeminy tl.13 cm po zhutnění </t>
  </si>
  <si>
    <t>612401391RT2</t>
  </si>
  <si>
    <t>Omítky malých ploch vnitřních stěn přes 0,25 do 1 m2, vápennou štukovou omítkou</t>
  </si>
  <si>
    <t>jakoukoliv maltou, z pomocného pracovního lešení o výšce podlahy do 1900 mm a pro zatížení do 1,5 kPa,</t>
  </si>
  <si>
    <t>pozn.5 : 1</t>
  </si>
  <si>
    <t>pozn.6 : 1</t>
  </si>
  <si>
    <t>612421637R00</t>
  </si>
  <si>
    <t>Omítky vnitřní stěn vápenné nebo vápenocementové v podlaží i ve schodišti štukové</t>
  </si>
  <si>
    <t>nové příčky : 4,125*4,0*2*2-1,5*2,15*2*2</t>
  </si>
  <si>
    <t>obvodová stěna : (3,7+1,785+3,89)*4,25</t>
  </si>
  <si>
    <t>-1,2*2,7</t>
  </si>
  <si>
    <t>-1,53*2,7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</si>
  <si>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</si>
  <si>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</si>
  <si>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</si>
  <si>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pozn.2 : 0,45*(2,7+1,53+2,7)</t>
  </si>
  <si>
    <t>pozn.3 : 0,45*(2,7+1,2+2,7)</t>
  </si>
  <si>
    <t>pozn.10 : (02+0,45+0,2)*1,8</t>
  </si>
  <si>
    <t>612481211RT2</t>
  </si>
  <si>
    <t>Vyztužení povrchu vnitřních stěn sklotextilní síťovinou s dodávkou síťoviny a stěrkového tmelu</t>
  </si>
  <si>
    <t>pozn.10 : (0,2+0,45+0,2)*1,8</t>
  </si>
  <si>
    <t>613473115R00</t>
  </si>
  <si>
    <t>Omítky vnitřní pilířů a sloupů ze suchých směsí příplatky za zabudované rohovníky</t>
  </si>
  <si>
    <t>s plochami rovnými, omítka vápenocementová, strojně nebo ručně nanášená, kompletní souvrství</t>
  </si>
  <si>
    <t>4a/Z : 2,1*6</t>
  </si>
  <si>
    <t>4b/Z : 1,8*1</t>
  </si>
  <si>
    <t>553-01</t>
  </si>
  <si>
    <t>Rohové úhelníky z nerez oceli tl.1 mm</t>
  </si>
  <si>
    <t>4a/Z : 6*2,1</t>
  </si>
  <si>
    <t>4b/Z : 1*1,8</t>
  </si>
  <si>
    <t>631312621R00</t>
  </si>
  <si>
    <t xml:space="preserve">Mazanina z betonu prostého tl. přes 50 do 80 mm třídy C 20/25,  </t>
  </si>
  <si>
    <t>(z kameniva) hlazená dřevěným hladítkem</t>
  </si>
  <si>
    <t xml:space="preserve">P01 : </t>
  </si>
  <si>
    <t>Začátek provozního součtu</t>
  </si>
  <si>
    <t xml:space="preserve">  m.č.1.31a : 16,37</t>
  </si>
  <si>
    <t xml:space="preserve">  m.č.1.33 : 60,17</t>
  </si>
  <si>
    <t xml:space="preserve">  m.č.1.33a : 7,56</t>
  </si>
  <si>
    <t xml:space="preserve">  m.č.1.34 : 7,64</t>
  </si>
  <si>
    <t xml:space="preserve">  m.č.1.35 : 6,35</t>
  </si>
  <si>
    <t xml:space="preserve">  m.č.1.36 : 12,66</t>
  </si>
  <si>
    <t xml:space="preserve">  m.č.1.37 : 4,27</t>
  </si>
  <si>
    <t xml:space="preserve">  m.č.1.38 : 4,22</t>
  </si>
  <si>
    <t xml:space="preserve">  m.č.1.63 : 8,91</t>
  </si>
  <si>
    <t xml:space="preserve">  m.č.1.64 : 14,17</t>
  </si>
  <si>
    <t>Konec provozního součtu</t>
  </si>
  <si>
    <t>142,32*0,06</t>
  </si>
  <si>
    <t>631313511R00</t>
  </si>
  <si>
    <t xml:space="preserve">Mazanina z betonu prostého tl. přes 80 do 120 mm třídy C 12/15,  </t>
  </si>
  <si>
    <t>podkladní beton : 0,5*(4,1+8,875+4,1)*0,1</t>
  </si>
  <si>
    <t>0,35*(1,465+0,635+3,7)*0,1</t>
  </si>
  <si>
    <t>0,5*0,7*0,1*4</t>
  </si>
  <si>
    <t>631315621R00</t>
  </si>
  <si>
    <t xml:space="preserve">Mazanina z betonu prostého tl. přes 120 do 240 mm třídy C 20/25,  </t>
  </si>
  <si>
    <t>podkladní beton - nová část : 9,675*4,0*0,15</t>
  </si>
  <si>
    <t>(0,35+0,65)/2*(3,7+1,465+0,635)*0,15</t>
  </si>
  <si>
    <t>631317105R00</t>
  </si>
  <si>
    <t>Mazanina z betonu prostého řezání dilatačních spár hloubky 0-50 mm, v podlahách z betonu prostého</t>
  </si>
  <si>
    <t>20,0</t>
  </si>
  <si>
    <t>631311131R00</t>
  </si>
  <si>
    <t>Doplnění mazanin betonem prostým o ploše jednotlivě do 1 m2 tloušťky přes 80 mm</t>
  </si>
  <si>
    <t>prostým betonem (s dodáním hmot) bez potěru,</t>
  </si>
  <si>
    <t xml:space="preserve">pozn.9 : </t>
  </si>
  <si>
    <t>m.č.1.34 : 0,8*1,0*0,1</t>
  </si>
  <si>
    <t>631312131R00</t>
  </si>
  <si>
    <t>Doplnění mazanin betonem prostým o ploše jednotlivě přes 1 do 4 m2_x000D_
 tloušťky přes 80 mm</t>
  </si>
  <si>
    <t>m.č.1.35 : 1,0*1,5*0,1</t>
  </si>
  <si>
    <t>m.č.1,36 : 2,1*0,5*0,1</t>
  </si>
  <si>
    <t>1,1*0,5*0,1</t>
  </si>
  <si>
    <t>m.č.1.33 : 2,2*0,7*0,1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</si>
  <si>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</si>
  <si>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</si>
  <si>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</si>
  <si>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8,5392</t>
  </si>
  <si>
    <t>631361921RT3</t>
  </si>
  <si>
    <t>Výztuž mazanin z betonů a z lehkých betonů ze svařovaných sítí průměr drátu 5 mm, velikost oka 150/150 mm</t>
  </si>
  <si>
    <t>142,32*2,099*1,2/1000</t>
  </si>
  <si>
    <t>631-01</t>
  </si>
  <si>
    <t xml:space="preserve">Hliníkové eloxované lišty do dilatačních spár </t>
  </si>
  <si>
    <t>899101111R00</t>
  </si>
  <si>
    <t>Osazení poklopů litinových a ocelových o hmotnost jednotlivě do 50 kg</t>
  </si>
  <si>
    <t>827-1</t>
  </si>
  <si>
    <t>3/Z : 1</t>
  </si>
  <si>
    <t>552-01</t>
  </si>
  <si>
    <t>Vodotěsný a plynotěsný poklop s plným víkem 600/600 mm (755/755 mm)</t>
  </si>
  <si>
    <t>941955002R00</t>
  </si>
  <si>
    <t>Lešení lehké pracovní pomocné pomocné, o výšce lešeňové podlahy přes 1,2 do 1,9 m</t>
  </si>
  <si>
    <t>800-3</t>
  </si>
  <si>
    <t>75,0</t>
  </si>
  <si>
    <t>950-01</t>
  </si>
  <si>
    <t xml:space="preserve">Demontáž stávajícího poklopu kanal.šachty </t>
  </si>
  <si>
    <t>pozn.4 : 1</t>
  </si>
  <si>
    <t>950-02</t>
  </si>
  <si>
    <t xml:space="preserve">Demontáž stávajícího venkovního schodu </t>
  </si>
  <si>
    <t>950-03</t>
  </si>
  <si>
    <t xml:space="preserve">Demontáž stávajícího beton. konusu </t>
  </si>
  <si>
    <t>pozn.12 : 1</t>
  </si>
  <si>
    <t>950-04</t>
  </si>
  <si>
    <t xml:space="preserve">Vybourání stávající vpusti v podlaze </t>
  </si>
  <si>
    <t>pozn.19 : 11</t>
  </si>
  <si>
    <t>950-08</t>
  </si>
  <si>
    <t>Ochrana stávajících dveří geotextílií 300 g/m2</t>
  </si>
  <si>
    <t xml:space="preserve">pozn.B : </t>
  </si>
  <si>
    <t>m.č.1.26 : 0,6*2,1*2</t>
  </si>
  <si>
    <t>m.č.1.28 : 0,8*2,1*2</t>
  </si>
  <si>
    <t>m.č.1.30 : 0,6*2,1*2</t>
  </si>
  <si>
    <t>m.č.1.41 : 0,8*2,1*2</t>
  </si>
  <si>
    <t>m.č.1.31 : 0,8*2,1*2</t>
  </si>
  <si>
    <t>m.č.1.40 : 0,8*2,1*2</t>
  </si>
  <si>
    <t>m.č.1.32 : 0,8*2,0*2</t>
  </si>
  <si>
    <t>m.č.1.39 : 0,8*2,1*2</t>
  </si>
  <si>
    <t>m.č.1.33 : 0,8*2,1*2</t>
  </si>
  <si>
    <t xml:space="preserve">pozn.C : </t>
  </si>
  <si>
    <t>m.č.1.33 : (0,9+0,5)*2,1*2</t>
  </si>
  <si>
    <t>950-05</t>
  </si>
  <si>
    <t>Vystěhování veškerého vybavení kuchyně včetně odborného odpojení od sítí</t>
  </si>
  <si>
    <t>kpl</t>
  </si>
  <si>
    <t>pozn.10 : 1</t>
  </si>
  <si>
    <t>950-06</t>
  </si>
  <si>
    <t>Opětovné nastěhování veškerého kuchyňského vybaven včetně odbor.napojení na sítě , revize a odzkoušen</t>
  </si>
  <si>
    <t>950-07</t>
  </si>
  <si>
    <t>Zvuková a prachotěsná SDK příčka s dveřmi 900x1970 mm</t>
  </si>
  <si>
    <t xml:space="preserve">pozn.A : </t>
  </si>
  <si>
    <t>m.č.1.26 : 1,6*3,3</t>
  </si>
  <si>
    <t>m.č.1.20 : 1,6*3,3</t>
  </si>
  <si>
    <t>962032241R00</t>
  </si>
  <si>
    <t>Bourání zdiva nadzákladového z cihel pálených nebo vápenopískových,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</si>
  <si>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</si>
  <si>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</si>
  <si>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>pozn.3 : 1,5*1,8*0,45</t>
  </si>
  <si>
    <t>963016111R00</t>
  </si>
  <si>
    <t>Demontáž sádrokartonových a sádrovláknitých podhledů z desek bez minerální izolace, na jednoduché ocelové konstrukci, 1x opláštěné tl. 12,5 mm</t>
  </si>
  <si>
    <t xml:space="preserve">pozn.16 : </t>
  </si>
  <si>
    <t>965042121R00</t>
  </si>
  <si>
    <t>Bourání podkladů pod dlažby nebo litých celistvých dlažeb a mazanin  betonových nebo z litého asfaltu, tloušťky do 100 mm, plochy do 1 m2</t>
  </si>
  <si>
    <t xml:space="preserve">pozn.18 : </t>
  </si>
  <si>
    <t>965042131R00</t>
  </si>
  <si>
    <t>Bourání podkladů pod dlažby nebo litých celistvých dlažeb a mazanin  betonových nebo z litého asfaltu, tloušťky do 100 mm, plochy do 4 m2</t>
  </si>
  <si>
    <t>965042141R00</t>
  </si>
  <si>
    <t>Bourání podkladů pod dlažby nebo litých celistvých dlažeb a mazanin  betonových nebo z litého asfaltu, tloušťky do 100 mm, plochy přes 4 m2</t>
  </si>
  <si>
    <t>m.č.1.33 : 60,17*0,075</t>
  </si>
  <si>
    <t>m.č.1.33a : 7,56*0,075</t>
  </si>
  <si>
    <t>m.č.1.34 : 7,64*0,075</t>
  </si>
  <si>
    <t>m.č.1.35 : 6,35*0,075</t>
  </si>
  <si>
    <t>m.č.1.36 : 12,66*0,075</t>
  </si>
  <si>
    <t>m.č.1.37 : 4,27*0,075</t>
  </si>
  <si>
    <t>m.č.1.38 : 4,22*0,075</t>
  </si>
  <si>
    <t>965049111R00</t>
  </si>
  <si>
    <t>Bourání podkladů pod dlažby nebo litých celistvých dlažeb a mazanin  příplatek za bourání mazanin vyztužených svařovanou sítí, tloušťky do 100 mm</t>
  </si>
  <si>
    <t>7,7152</t>
  </si>
  <si>
    <t>965081712R00</t>
  </si>
  <si>
    <t>Bourání podlah z keramických dlaždic, tloušťky do 10 mm, plochy do 1 m2</t>
  </si>
  <si>
    <t>bez podkladního lože, s jakoukoliv výplní spár</t>
  </si>
  <si>
    <t>pozn.2 - parapet : 0,2*2,7</t>
  </si>
  <si>
    <t>965081812R00</t>
  </si>
  <si>
    <t>Bourání podlah teracových nebo čedičových dlaždic, tloušťky do 30 mm, plochy do 1 m2</t>
  </si>
  <si>
    <t>pozn.6 : 0,45*1,2</t>
  </si>
  <si>
    <t>965081813R00</t>
  </si>
  <si>
    <t>Bourání podlah teracových nebo čedičových dlaždic, tloušťky do 30 mm, plochy přes 1 m2</t>
  </si>
  <si>
    <t>m.č.1.33 : 60,17</t>
  </si>
  <si>
    <t>m.č.1.33a : 7,56</t>
  </si>
  <si>
    <t>m.č.1.34 : 7,64</t>
  </si>
  <si>
    <t>m.č.1.35 : 6,35</t>
  </si>
  <si>
    <t>m.č.1.36 : 12,66</t>
  </si>
  <si>
    <t>m.č.1.37 : 4,27</t>
  </si>
  <si>
    <t>m.č.1.38 : 4,22</t>
  </si>
  <si>
    <t xml:space="preserve">pozn.11 : </t>
  </si>
  <si>
    <t>m.č.1.31 : 0,5*2,25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</si>
  <si>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</si>
  <si>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</si>
  <si>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</si>
  <si>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pozn.15 : 0,2*2,1</t>
  </si>
  <si>
    <t>968061126R00</t>
  </si>
  <si>
    <t>Vyvěšení nebo zavěšení dřevěných křídel dveří, plochy přes 2 m2</t>
  </si>
  <si>
    <t>oken, dveří a vrat, s uložením a opětovným zavěšením po provedení stavebních změn,</t>
  </si>
  <si>
    <t>pozn.7 : 1</t>
  </si>
  <si>
    <t>pozn.13 : 1</t>
  </si>
  <si>
    <t>968083003R00</t>
  </si>
  <si>
    <t>Vybourání plastových výplní otvorů oken, do 4 m2</t>
  </si>
  <si>
    <t>pozn.2 : 2,7*0,9</t>
  </si>
  <si>
    <t>970031100R00</t>
  </si>
  <si>
    <t>Jádrové vrtání, kruhové prostupy v cihelném zdivu jádrové vrtání, do D 100 mm</t>
  </si>
  <si>
    <t>pozn.8 : 0,45*3</t>
  </si>
  <si>
    <t>970231200R00</t>
  </si>
  <si>
    <t>Řezání cihelného zdiva hloubka řezu 200 mm</t>
  </si>
  <si>
    <t xml:space="preserve">vyřezání zárubní : </t>
  </si>
  <si>
    <t>pozn.7 : 2,7+1,1+2,7</t>
  </si>
  <si>
    <t>pozn.13 : 2,1+1,1+2,1</t>
  </si>
  <si>
    <t>971033331R00</t>
  </si>
  <si>
    <t>Vybourání otvorů ve zdivu cihelném z jakýchkoliv cihel pálených_x000D_
 na jakoukoliv maltu vápenou nebo vápenocementovou, plochy do 0,09 m2, tloušťky do 150 mm</t>
  </si>
  <si>
    <t>základovém nebo nadzákladovém,</t>
  </si>
  <si>
    <t>pozn.12 : 2</t>
  </si>
  <si>
    <t>971033351R00</t>
  </si>
  <si>
    <t>Vybourání otvorů ve zdivu cihelném z jakýchkoliv cihel pálených_x000D_
 na jakoukoliv maltu vápenou nebo vápenocementovou, plochy do 0,09 m2, tloušťky do 450 mm</t>
  </si>
  <si>
    <t>pozn.11 : 1</t>
  </si>
  <si>
    <t>973031813R00</t>
  </si>
  <si>
    <t>Vysekání v cihelném zdivu výklenků a kapes kapes pro zavázání nových příček na jakoukoliv maltu vápennou nebo vápenocementovou, tloušťky do 150 mm</t>
  </si>
  <si>
    <t>4,125*2</t>
  </si>
  <si>
    <t>978013191R00</t>
  </si>
  <si>
    <t>Otlučení omítek vápenných nebo vápenocementových vnitřních s vyškrabáním spár, s očištěním zdiva stěn, v rozsahu do 100 %</t>
  </si>
  <si>
    <t>pozn.14 : 0,2*1,5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</si>
  <si>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</si>
  <si>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</si>
  <si>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</si>
  <si>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P02 : 80,0</t>
  </si>
  <si>
    <t>978-01</t>
  </si>
  <si>
    <t>Osekání stávajícího keramického soklu v.60 mm přebroušení povrchu</t>
  </si>
  <si>
    <t>POL1_</t>
  </si>
  <si>
    <t xml:space="preserve">pozn.20 : </t>
  </si>
  <si>
    <t>m.č.1.33a : (3,65+2,07+3,65)-0,8</t>
  </si>
  <si>
    <t>m.č.1.34 : (2,15+3,5)*2-0,8</t>
  </si>
  <si>
    <t>m.č.1.35 : (1,825+3,25)*2-0,8</t>
  </si>
  <si>
    <t>m.č.1.36 : (3,6+3,5)*2-1,05</t>
  </si>
  <si>
    <t>m.č.1.37 : (1,9+2,3)*2-1,68</t>
  </si>
  <si>
    <t>m.č.1.38 : (1,9+2,3)*2-1,3</t>
  </si>
  <si>
    <t>m.č.1.33 : (6,85+10,245+1,95+2,05+4,9+6,125)-1,6-0,9*2-1,3-1,68-1,05-0,8*2</t>
  </si>
  <si>
    <t>999281105R00</t>
  </si>
  <si>
    <t xml:space="preserve">Přesun hmot pro opravy a údržbu objektů pro opravy a údržbu dosavadních objektů včetně vnějších plášťů_x000D_
 výšky do 6 m,  </t>
  </si>
  <si>
    <t>POL7_</t>
  </si>
  <si>
    <t>oborů 801, 803, 811 a 812</t>
  </si>
  <si>
    <t>711140101R00</t>
  </si>
  <si>
    <t>Odstranění izolace proti vodě - pásy přitavením vodorovné, 1 vrstva</t>
  </si>
  <si>
    <t>800-711</t>
  </si>
  <si>
    <t>POL1_7</t>
  </si>
  <si>
    <t>711212002R00</t>
  </si>
  <si>
    <t>Izolace proti netlakové vodě - nátěry a stěrky stěrka hydroizolační  proti vlhkosti</t>
  </si>
  <si>
    <t>m.č.1.31a-1.64 : 4,15*9,975</t>
  </si>
  <si>
    <t>711212601R00</t>
  </si>
  <si>
    <t>Izolace proti netlakové vodě - nátěry a stěrky doplňky_x000D_
 těsnicí pás do spoje podlaha stěna š 120 mm</t>
  </si>
  <si>
    <t>m.č.1.31a : (3,89+4,0)*2-1,5-1,62</t>
  </si>
  <si>
    <t>m.č.1.63 : (1,785+4,0)*2-1,2-1,62-1,5*2</t>
  </si>
  <si>
    <t>m.č.1.64 : (3,7+4,0)*2-1,62-1,5</t>
  </si>
  <si>
    <t>711212602R00</t>
  </si>
  <si>
    <t>Izolace proti netlakové vodě - nátěry a stěrky doplňky_x000D_
 těsnicí roh do spoje podlaha stěna</t>
  </si>
  <si>
    <t>40</t>
  </si>
  <si>
    <t>711747288R0A</t>
  </si>
  <si>
    <t>Opracování prostupů, D do 50 mm pomocí systémových tvarovek</t>
  </si>
  <si>
    <t>voda prům.22 mm : 10</t>
  </si>
  <si>
    <t>vpusť : 11</t>
  </si>
  <si>
    <t>plyn prům.30 mm : 5</t>
  </si>
  <si>
    <t>odpad prům.50 mm : 3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</si>
  <si>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</si>
  <si>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</si>
  <si>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</si>
  <si>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713100813R00</t>
  </si>
  <si>
    <t>Odstranění tepelné izolace z kombidesek polystyrenových tloušťka přes 50 mm</t>
  </si>
  <si>
    <t>800-713</t>
  </si>
  <si>
    <t>713111121R00</t>
  </si>
  <si>
    <t xml:space="preserve">Montáž tepelné izolace stropů rovných, spodem, uchycení drátem,  </t>
  </si>
  <si>
    <t>713121111RT1</t>
  </si>
  <si>
    <t>Montáž tepelné izolace podlah  jednovrstvá, bez dodávky materiálu</t>
  </si>
  <si>
    <t>713131131R00</t>
  </si>
  <si>
    <t>Montáž tepelné izolace stěn lepením</t>
  </si>
  <si>
    <t>zákl.pasy : 1,05*(4,0+9,875+4,0)</t>
  </si>
  <si>
    <t>713191100RT9</t>
  </si>
  <si>
    <t>Izolace tepelné běžných konstrukcí - doplňky položení separační fólie, včetně dodávky PE fólie</t>
  </si>
  <si>
    <t>P01 : 142,32</t>
  </si>
  <si>
    <t>713191221R00</t>
  </si>
  <si>
    <t>Izolace tepelné běžných konstrukcí - doplňky obložení stěn pásky 100 mm, včetně dodávky materiálu</t>
  </si>
  <si>
    <t>28375460R</t>
  </si>
  <si>
    <t>deska izolační tepelně izol.; extrudovaný polystyren; povrch hladký; součinitel tepelné vodivosti 0,035 W/mK; obj. hmotnost 40,00 kg/m3</t>
  </si>
  <si>
    <t>obklad zákl.pasů : 18,7688*0,1*1,05</t>
  </si>
  <si>
    <t>28375769.AR</t>
  </si>
  <si>
    <t>deska izolační EPS 200; pěnový polystyren; povrch hladký; součinitel tepelné vodivosti 0,034 W/mK; obj. hmotnost 30,00 kg/m3</t>
  </si>
  <si>
    <t>P01 : 142,32*0,07*1,05</t>
  </si>
  <si>
    <t>63151370.AR</t>
  </si>
  <si>
    <t>deska izolační minerální vlákno; tl. 40,0 mm; součinitel tepelné vodivosti 0,0380 W/mK; R = 1,050 m2K/W; obj. hmotnost 30,00 kg/m3; hydrofobizováno</t>
  </si>
  <si>
    <t>ozn.A : 39,45*1,05</t>
  </si>
  <si>
    <t>998713101R00</t>
  </si>
  <si>
    <t>Přesun hmot pro izolace tepelné v objektech výšky do 6 m</t>
  </si>
  <si>
    <t>50 m vodorovně</t>
  </si>
  <si>
    <t>721140806R00</t>
  </si>
  <si>
    <t>Demontáž potrubí z litinových trub přes DN 100 do DN 200</t>
  </si>
  <si>
    <t>800-721</t>
  </si>
  <si>
    <t>odpadního nebo dešťového,</t>
  </si>
  <si>
    <t xml:space="preserve">pozn.19 : </t>
  </si>
  <si>
    <t>m.č.1.33 : 1,0</t>
  </si>
  <si>
    <t>m.č.1.34 : 0,6</t>
  </si>
  <si>
    <t>m.č.1.36 : 2,3</t>
  </si>
  <si>
    <t>735151812R00</t>
  </si>
  <si>
    <t>Demontáž otopných těles panelových jednořadých, stavební délky přes 1500 do 2820  mm</t>
  </si>
  <si>
    <t>800-731</t>
  </si>
  <si>
    <t xml:space="preserve">pozn.17 : </t>
  </si>
  <si>
    <t>m.č.1.31 : 1</t>
  </si>
  <si>
    <t>764510440R00</t>
  </si>
  <si>
    <t>Oplechování parapetů z titanzinkového plechu výroba a montáž včetně rohů a spojovacích prostředků _x000D_
 rš 250 mm</t>
  </si>
  <si>
    <t>800-764</t>
  </si>
  <si>
    <t>2/O : 2,12</t>
  </si>
  <si>
    <t>3/O : 2,9</t>
  </si>
  <si>
    <t>764510450R00</t>
  </si>
  <si>
    <t>Oplechování parapetů z titanzinkového plechu výroba a montáž včetně rohů a spojovacích prostředků _x000D_
 rš 330 mm</t>
  </si>
  <si>
    <t>3/O : 0,95</t>
  </si>
  <si>
    <t>764410850R00</t>
  </si>
  <si>
    <t>Demontáž oplechování parapetů rš od 100 do 330 mm</t>
  </si>
  <si>
    <t>pozn.2 : 2,7</t>
  </si>
  <si>
    <t>998764101R00</t>
  </si>
  <si>
    <t>Přesun hmot pro konstrukce klempířské v objektech výšky do 6 m</t>
  </si>
  <si>
    <t>766-01</t>
  </si>
  <si>
    <t>Dveře vnitřní požární 900+500/2100 mm, EW15-C2 DP3 vč.ocel.zárubně, komplet dle popisu v PD</t>
  </si>
  <si>
    <t>1.1./Z : 2</t>
  </si>
  <si>
    <t>998766201R00</t>
  </si>
  <si>
    <t>Přesun hmot pro konstrukce truhlářské v objektech výšky do 6 m</t>
  </si>
  <si>
    <t>800-766</t>
  </si>
  <si>
    <t>767-01</t>
  </si>
  <si>
    <t>Ocelové vstupní dveře s nadsvětlíkem, systémové 800+680/2100 mm, komplet dle popisu v PD</t>
  </si>
  <si>
    <t>1.1/O : 1</t>
  </si>
  <si>
    <t>767-02</t>
  </si>
  <si>
    <t>Ocelové vstupní dveře s nadsvětlíkem, systémové 800+700/2100 mm, komplet dle popisu v PD</t>
  </si>
  <si>
    <t>1.2/O : 2</t>
  </si>
  <si>
    <t>767-05</t>
  </si>
  <si>
    <t xml:space="preserve">Ocelové výměny vč.protikorozního nátěru </t>
  </si>
  <si>
    <t>6/Z : 2</t>
  </si>
  <si>
    <t>767581801R0A</t>
  </si>
  <si>
    <t>Demontáž stávajícího podhledu z kovových kazet 600/600 mm</t>
  </si>
  <si>
    <t xml:space="preserve">pozn.22 : </t>
  </si>
  <si>
    <t>m.č.1.33 : 4,8*0,6+1,2*0,6</t>
  </si>
  <si>
    <t>767581802R0A</t>
  </si>
  <si>
    <t>Demontáž stávajícího podhledu z minerálních lamel š.300 mm</t>
  </si>
  <si>
    <t xml:space="preserve">pozn.21 : </t>
  </si>
  <si>
    <t>m.č.1.20 : 16,2*1,5</t>
  </si>
  <si>
    <t>767586201RV8</t>
  </si>
  <si>
    <t>Doplnění stávajícího podhledu z minerálních lamel š.300 mm, dl.1500 mm, výměna 30% lamel</t>
  </si>
  <si>
    <t xml:space="preserve">ozn.C : </t>
  </si>
  <si>
    <t>767586403R0A</t>
  </si>
  <si>
    <t>Doplnění stávajícího podhledu z kovových kazet 600/600 mm, naklapávací kce, povrch.úprava z obou stran, výměna 30% lamel</t>
  </si>
  <si>
    <t xml:space="preserve">ozn.D : </t>
  </si>
  <si>
    <t>767-03</t>
  </si>
  <si>
    <t>Hliníkové posuvné vnitřní dveře, prosklené 1100/2100 mm, EW15 C2 DP3, komplet dle PD</t>
  </si>
  <si>
    <t>2/Z : 1</t>
  </si>
  <si>
    <t>767-04</t>
  </si>
  <si>
    <t>Opláštění tahokovými kazetami komplet dle popisu v PD</t>
  </si>
  <si>
    <t>5/Z : 56,82</t>
  </si>
  <si>
    <t>767-06</t>
  </si>
  <si>
    <t>Opláštění sloupu Al plechem tl.2 mm vč.nástřiku</t>
  </si>
  <si>
    <t>7/Z : 1</t>
  </si>
  <si>
    <t>767-07</t>
  </si>
  <si>
    <t>Žaluzie 4250/350 mm + 10070/350 mm dle popisu v PD</t>
  </si>
  <si>
    <t>8/Z : 1</t>
  </si>
  <si>
    <t>767-08</t>
  </si>
  <si>
    <t xml:space="preserve">Pomocné ocelové konstrukce </t>
  </si>
  <si>
    <t>kg</t>
  </si>
  <si>
    <t>99/Z : 1500,0</t>
  </si>
  <si>
    <t>767-09</t>
  </si>
  <si>
    <t>Skládací hliníková rampa pro nakládání a vykládání termoportů</t>
  </si>
  <si>
    <t>9/Z : 2</t>
  </si>
  <si>
    <t>767-10</t>
  </si>
  <si>
    <t>Skladový regál 1700/500/2000 mm</t>
  </si>
  <si>
    <t>10a/Z : 1</t>
  </si>
  <si>
    <t>767-11</t>
  </si>
  <si>
    <t>Skladový regál 1000/500/2000 mm</t>
  </si>
  <si>
    <t>10b/Z : 1</t>
  </si>
  <si>
    <t>767-12</t>
  </si>
  <si>
    <t xml:space="preserve">Systém generálního klíče o třech úrovních </t>
  </si>
  <si>
    <t>11/Z : 1</t>
  </si>
  <si>
    <t>998767201R00</t>
  </si>
  <si>
    <t>Přesun hmot pro kovové stavební doplňk. konstrukce v objektech výšky do 6 m</t>
  </si>
  <si>
    <t>800-767</t>
  </si>
  <si>
    <t>769-01</t>
  </si>
  <si>
    <t>2/O : 1</t>
  </si>
  <si>
    <t>769-02</t>
  </si>
  <si>
    <t>Systémové plastové okno dvoudílné, O/S 1860+1000/900 mm, komplet dle popisu v PD</t>
  </si>
  <si>
    <t>3/O : 1</t>
  </si>
  <si>
    <t>771475014R00</t>
  </si>
  <si>
    <t>800-771</t>
  </si>
  <si>
    <t>771575109R00</t>
  </si>
  <si>
    <t>Montáž podlah z dlaždic keramických 300 x 300 mm, režných nebo glazovaných, hladkých, kladených do flexibilního tmele</t>
  </si>
  <si>
    <t xml:space="preserve">pozn.1 : </t>
  </si>
  <si>
    <t>doplnění dlažby m.č.1.31 : 0,5*2,25</t>
  </si>
  <si>
    <t>771578011R00</t>
  </si>
  <si>
    <t>Zvláštní úpravy spár spára podlaha-stěna silikonem</t>
  </si>
  <si>
    <t>771579791R00</t>
  </si>
  <si>
    <t>Příplatky k položkám montáže podlah keramických příplatek za plochu podlah keramických do 5 m2 jednotlivě</t>
  </si>
  <si>
    <t xml:space="preserve">pozn.5 : </t>
  </si>
  <si>
    <t>771579795R00</t>
  </si>
  <si>
    <t>Příplatky k položkám montáže podlah keramických příplatek za spárování vodotěsnou hmotou - plošně</t>
  </si>
  <si>
    <t>143,445</t>
  </si>
  <si>
    <t>597-01</t>
  </si>
  <si>
    <t xml:space="preserve">Soklík keramický ve tvaru fabionu </t>
  </si>
  <si>
    <t>109,17*1,1</t>
  </si>
  <si>
    <t>597642061.A</t>
  </si>
  <si>
    <t>143,445*1,1</t>
  </si>
  <si>
    <t>998771101R00</t>
  </si>
  <si>
    <t>Přesun hmot pro podlahy z dlaždic v objektech výšky do 6 m</t>
  </si>
  <si>
    <t>781101210RT1</t>
  </si>
  <si>
    <t>Příprava podkladu pod obklady penetrace podkladu pod obklady</t>
  </si>
  <si>
    <t>m.č.1.31a : 2,6*(3,89+4,0)*2</t>
  </si>
  <si>
    <t>-1,62*2,6</t>
  </si>
  <si>
    <t>-2,66*0,9</t>
  </si>
  <si>
    <t>-1,5*2,15</t>
  </si>
  <si>
    <t>m.č.1.63 : 2,6*(1,785+4,0)*2</t>
  </si>
  <si>
    <t>-1,2*2,6</t>
  </si>
  <si>
    <t>-1,5*2,15*2</t>
  </si>
  <si>
    <t>m.č.1.64 : 2,6*(3,7+4,0)*2</t>
  </si>
  <si>
    <t>-2,12*0,9</t>
  </si>
  <si>
    <t>781475114R00</t>
  </si>
  <si>
    <t>Montáž obkladů vnitřních z dlaždic keramických kladených do tmele 200 x 200 mm,  , kladených do flexibilního tmele</t>
  </si>
  <si>
    <t>781497111R00</t>
  </si>
  <si>
    <t xml:space="preserve">Lišty k obkladům profil ukončovací leštěný hliník, uložení do tmele, výška profilu 6 mm,  </t>
  </si>
  <si>
    <t>m.č.1.31a : (3,89+4,0)*2-1,62-2,66-1,5</t>
  </si>
  <si>
    <t>m.č.1.63 : (1,785+4,0)*2-1,62-1,2-1,5*2</t>
  </si>
  <si>
    <t>m.č.1.64 : (3,7+4,0)*2-1,62-1,5-2,12</t>
  </si>
  <si>
    <t>781675114R00</t>
  </si>
  <si>
    <t>Montáž obkladů parapetů z dlaždic keramických kladených do tmele 200 x 200 mm, kladených do flexibilního tmele</t>
  </si>
  <si>
    <t>3/O : 2,9+0,95</t>
  </si>
  <si>
    <t>597813604.A</t>
  </si>
  <si>
    <t>Obkládačka keramická 20x20 cm</t>
  </si>
  <si>
    <t>78,192*1,1</t>
  </si>
  <si>
    <t>5,97*0,2*1,1</t>
  </si>
  <si>
    <t>998781101R00</t>
  </si>
  <si>
    <t>Přesun hmot pro obklady keramické v objektech výšky do 6 m</t>
  </si>
  <si>
    <t>783897131R0A</t>
  </si>
  <si>
    <t>50,0</t>
  </si>
  <si>
    <t>784191201R00</t>
  </si>
  <si>
    <t>Příprava povrchu Penetrace (napouštění) podkladu disperzní, jednonásobná</t>
  </si>
  <si>
    <t>800-784</t>
  </si>
  <si>
    <t>nové omítky : 53,1+10,8585</t>
  </si>
  <si>
    <t>SDK podhledy : 47,11875</t>
  </si>
  <si>
    <t>opravované omítky : 20,0</t>
  </si>
  <si>
    <t>obvodová stěna : (4,25-2,6)*3,7</t>
  </si>
  <si>
    <t>(4,25-2,6)*1,785</t>
  </si>
  <si>
    <t>(4,25-2,6)*3,89</t>
  </si>
  <si>
    <t>784195312R00</t>
  </si>
  <si>
    <t>Malby z malířských směsí otěruvzdorných,  , bělost 88 %, dvojnásobné</t>
  </si>
  <si>
    <t>146,546</t>
  </si>
  <si>
    <t>979087113R00</t>
  </si>
  <si>
    <t xml:space="preserve">Vodorovná doprava suti a vybouraných hmot nakládání vybopuraných hmot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</si>
  <si>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</si>
  <si>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</si>
  <si>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</si>
  <si>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</si>
  <si>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</si>
  <si>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979082111R00</t>
  </si>
  <si>
    <t>Vnitrostaveništní doprava suti a vybouraných hmot do 10 m</t>
  </si>
  <si>
    <t>979999999R00</t>
  </si>
  <si>
    <t>Poplatek za skládku suti s 10 % příměsí - DUFONEV Brno</t>
  </si>
  <si>
    <t>979093111R00</t>
  </si>
  <si>
    <t>Uložení suti na skládku bez zhutnění</t>
  </si>
  <si>
    <t>800-6</t>
  </si>
  <si>
    <t>s hrubým urovnáním,</t>
  </si>
  <si>
    <t>VRN10</t>
  </si>
  <si>
    <t>Doměření objektu</t>
  </si>
  <si>
    <t>Soubor</t>
  </si>
  <si>
    <t>POL99_8</t>
  </si>
  <si>
    <t>SUM</t>
  </si>
  <si>
    <t>END</t>
  </si>
  <si>
    <t>Montáž soklíků z dlaždic keramických výšky 60 mm, soklíků vodorovných, kladených do flexibilního tmele</t>
  </si>
  <si>
    <t>Keramická slinutá dlažba tl.15 mm koef.smyk.tření min.0,6</t>
  </si>
  <si>
    <t>Nátěr betonových povrchů na hydrofobizaci z alkylalkosilanu pro ochranu proti vniknutí posyp.solí</t>
  </si>
  <si>
    <t>Systémové hliníkové okno dvoudílné, O/S 2400/900 mm, komplet dle popisu v PD</t>
  </si>
  <si>
    <t>Otvorové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</si>
</sst>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sheetProtection algorithmName="SHA-512" hashValue="0TPgYi3qdbmiWNC9+ZkHfkOw8lh710irpfcyfjmTaV9avhKKOouW1BxCyN+g9lOF8+8eTr3rRK/BAZbqWc6xeQ==" saltValue="SREM2a5tzd3XDh0FJbKW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4" t="s">
        <v>41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3"/>
      <c r="B2" s="78" t="s">
        <v>22</v>
      </c>
      <c r="C2" s="79"/>
      <c r="D2" s="80" t="s">
        <v>48</v>
      </c>
      <c r="E2" s="230" t="s">
        <v>49</v>
      </c>
      <c r="F2" s="231"/>
      <c r="G2" s="231"/>
      <c r="H2" s="231"/>
      <c r="I2" s="231"/>
      <c r="J2" s="232"/>
      <c r="O2" s="2"/>
    </row>
    <row r="3" spans="1:15" ht="27" customHeight="1" x14ac:dyDescent="0.2">
      <c r="A3" s="3"/>
      <c r="B3" s="81" t="s">
        <v>45</v>
      </c>
      <c r="C3" s="79"/>
      <c r="D3" s="82" t="s">
        <v>43</v>
      </c>
      <c r="E3" s="233" t="s">
        <v>44</v>
      </c>
      <c r="F3" s="234"/>
      <c r="G3" s="234"/>
      <c r="H3" s="234"/>
      <c r="I3" s="234"/>
      <c r="J3" s="235"/>
    </row>
    <row r="4" spans="1:15" ht="23.25" customHeight="1" x14ac:dyDescent="0.2">
      <c r="A4" s="77">
        <v>2492</v>
      </c>
      <c r="B4" s="83" t="s">
        <v>46</v>
      </c>
      <c r="C4" s="84"/>
      <c r="D4" s="85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37"/>
      <c r="E11" s="237"/>
      <c r="F11" s="237"/>
      <c r="G11" s="237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18"/>
      <c r="E12" s="218"/>
      <c r="F12" s="218"/>
      <c r="G12" s="218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2"/>
      <c r="F13" s="223"/>
      <c r="G13" s="2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47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36"/>
      <c r="F15" s="236"/>
      <c r="G15" s="238"/>
      <c r="H15" s="238"/>
      <c r="I15" s="238" t="s">
        <v>29</v>
      </c>
      <c r="J15" s="239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09"/>
      <c r="F16" s="210"/>
      <c r="G16" s="209"/>
      <c r="H16" s="210"/>
      <c r="I16" s="209">
        <f>SUMIF(F49:F75,A16,I49:I75)+SUMIF(F49:F75,"PSU",I49:I75)</f>
        <v>0</v>
      </c>
      <c r="J16" s="211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09"/>
      <c r="F17" s="210"/>
      <c r="G17" s="209"/>
      <c r="H17" s="210"/>
      <c r="I17" s="209">
        <f>SUMIF(F49:F75,A17,I49:I75)</f>
        <v>0</v>
      </c>
      <c r="J17" s="211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09"/>
      <c r="F18" s="210"/>
      <c r="G18" s="209"/>
      <c r="H18" s="210"/>
      <c r="I18" s="209">
        <f>SUMIF(F49:F75,A18,I49:I75)</f>
        <v>0</v>
      </c>
      <c r="J18" s="211"/>
    </row>
    <row r="19" spans="1:10" ht="23.25" customHeight="1" x14ac:dyDescent="0.2">
      <c r="A19" s="143" t="s">
        <v>108</v>
      </c>
      <c r="B19" s="55" t="s">
        <v>27</v>
      </c>
      <c r="C19" s="56"/>
      <c r="D19" s="57"/>
      <c r="E19" s="209"/>
      <c r="F19" s="210"/>
      <c r="G19" s="209"/>
      <c r="H19" s="210"/>
      <c r="I19" s="209">
        <f>SUMIF(F49:F75,A19,I49:I75)</f>
        <v>0</v>
      </c>
      <c r="J19" s="211"/>
    </row>
    <row r="20" spans="1:10" ht="23.25" customHeight="1" x14ac:dyDescent="0.2">
      <c r="A20" s="143" t="s">
        <v>109</v>
      </c>
      <c r="B20" s="55" t="s">
        <v>28</v>
      </c>
      <c r="C20" s="56"/>
      <c r="D20" s="57"/>
      <c r="E20" s="209"/>
      <c r="F20" s="210"/>
      <c r="G20" s="209"/>
      <c r="H20" s="210"/>
      <c r="I20" s="209">
        <f>SUMIF(F49:F75,A20,I49:I75)</f>
        <v>0</v>
      </c>
      <c r="J20" s="211"/>
    </row>
    <row r="21" spans="1:10" ht="23.25" customHeight="1" x14ac:dyDescent="0.2">
      <c r="A21" s="3"/>
      <c r="B21" s="72" t="s">
        <v>29</v>
      </c>
      <c r="C21" s="73"/>
      <c r="D21" s="74"/>
      <c r="E21" s="212"/>
      <c r="F21" s="240"/>
      <c r="G21" s="212"/>
      <c r="H21" s="240"/>
      <c r="I21" s="212">
        <f>SUM(I16:J20)</f>
        <v>0</v>
      </c>
      <c r="J21" s="213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07">
        <f>ZakladDPHSniVypocet</f>
        <v>0</v>
      </c>
      <c r="H23" s="208"/>
      <c r="I23" s="208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05">
        <f>I23*E23/100</f>
        <v>0</v>
      </c>
      <c r="H24" s="206"/>
      <c r="I24" s="206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07">
        <f>ZakladDPHZaklVypocet</f>
        <v>0</v>
      </c>
      <c r="H25" s="208"/>
      <c r="I25" s="208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27">
        <f>I25*E25/100</f>
        <v>0</v>
      </c>
      <c r="H26" s="228"/>
      <c r="I26" s="228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29">
        <f>CenaCelkemBezDPH-(ZakladDPHSni+ZakladDPHZakl)</f>
        <v>0</v>
      </c>
      <c r="H27" s="229"/>
      <c r="I27" s="229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15">
        <f>IF(A28&gt;50, ROUNDUP(A27, 0), ROUNDDOWN(A27, 0))</f>
        <v>0</v>
      </c>
      <c r="H28" s="215"/>
      <c r="I28" s="215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14">
        <f>ZakladDPHSni+DPHSni+ZakladDPHZakl+DPHZakl+Zaokrouhleni</f>
        <v>0</v>
      </c>
      <c r="H29" s="214"/>
      <c r="I29" s="214"/>
      <c r="J29" s="126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43501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16"/>
      <c r="E34" s="217"/>
      <c r="F34" s="29"/>
      <c r="G34" s="216"/>
      <c r="H34" s="217"/>
      <c r="I34" s="217"/>
      <c r="J34" s="36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50</v>
      </c>
      <c r="C39" s="241"/>
      <c r="D39" s="242"/>
      <c r="E39" s="242"/>
      <c r="F39" s="104">
        <f>'01 01 Pol'!AE633</f>
        <v>0</v>
      </c>
      <c r="G39" s="105">
        <f>'01 01 Pol'!AF633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43</v>
      </c>
      <c r="C40" s="243" t="s">
        <v>44</v>
      </c>
      <c r="D40" s="244"/>
      <c r="E40" s="244"/>
      <c r="F40" s="110">
        <f>'01 01 Pol'!AE633</f>
        <v>0</v>
      </c>
      <c r="G40" s="111">
        <f>'01 01 Pol'!AF633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41" t="s">
        <v>44</v>
      </c>
      <c r="D41" s="242"/>
      <c r="E41" s="242"/>
      <c r="F41" s="115">
        <f>'01 01 Pol'!AE633</f>
        <v>0</v>
      </c>
      <c r="G41" s="106">
        <f>'01 01 Pol'!AF633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45" t="s">
        <v>51</v>
      </c>
      <c r="C42" s="246"/>
      <c r="D42" s="246"/>
      <c r="E42" s="246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53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54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55</v>
      </c>
      <c r="C49" s="247" t="s">
        <v>56</v>
      </c>
      <c r="D49" s="248"/>
      <c r="E49" s="248"/>
      <c r="F49" s="139" t="s">
        <v>24</v>
      </c>
      <c r="G49" s="140"/>
      <c r="H49" s="140"/>
      <c r="I49" s="140">
        <f>'01 01 Pol'!G8</f>
        <v>0</v>
      </c>
      <c r="J49" s="137" t="str">
        <f>IF(I76=0,"",I49/I76*100)</f>
        <v/>
      </c>
    </row>
    <row r="50" spans="1:10" ht="25.5" customHeight="1" x14ac:dyDescent="0.2">
      <c r="A50" s="129"/>
      <c r="B50" s="134" t="s">
        <v>57</v>
      </c>
      <c r="C50" s="247" t="s">
        <v>58</v>
      </c>
      <c r="D50" s="248"/>
      <c r="E50" s="248"/>
      <c r="F50" s="139" t="s">
        <v>24</v>
      </c>
      <c r="G50" s="140"/>
      <c r="H50" s="140"/>
      <c r="I50" s="140">
        <f>'01 01 Pol'!G63</f>
        <v>0</v>
      </c>
      <c r="J50" s="137" t="str">
        <f>IF(I76=0,"",I50/I76*100)</f>
        <v/>
      </c>
    </row>
    <row r="51" spans="1:10" ht="25.5" customHeight="1" x14ac:dyDescent="0.2">
      <c r="A51" s="129"/>
      <c r="B51" s="134" t="s">
        <v>59</v>
      </c>
      <c r="C51" s="247" t="s">
        <v>60</v>
      </c>
      <c r="D51" s="248"/>
      <c r="E51" s="248"/>
      <c r="F51" s="139" t="s">
        <v>24</v>
      </c>
      <c r="G51" s="140"/>
      <c r="H51" s="140"/>
      <c r="I51" s="140">
        <f>'01 01 Pol'!G78</f>
        <v>0</v>
      </c>
      <c r="J51" s="137" t="str">
        <f>IF(I76=0,"",I51/I76*100)</f>
        <v/>
      </c>
    </row>
    <row r="52" spans="1:10" ht="25.5" customHeight="1" x14ac:dyDescent="0.2">
      <c r="A52" s="129"/>
      <c r="B52" s="134" t="s">
        <v>61</v>
      </c>
      <c r="C52" s="247" t="s">
        <v>62</v>
      </c>
      <c r="D52" s="248"/>
      <c r="E52" s="248"/>
      <c r="F52" s="139" t="s">
        <v>24</v>
      </c>
      <c r="G52" s="140"/>
      <c r="H52" s="140"/>
      <c r="I52" s="140">
        <f>'01 01 Pol'!G127</f>
        <v>0</v>
      </c>
      <c r="J52" s="137" t="str">
        <f>IF(I76=0,"",I52/I76*100)</f>
        <v/>
      </c>
    </row>
    <row r="53" spans="1:10" ht="25.5" customHeight="1" x14ac:dyDescent="0.2">
      <c r="A53" s="129"/>
      <c r="B53" s="134" t="s">
        <v>63</v>
      </c>
      <c r="C53" s="247" t="s">
        <v>64</v>
      </c>
      <c r="D53" s="248"/>
      <c r="E53" s="248"/>
      <c r="F53" s="139" t="s">
        <v>24</v>
      </c>
      <c r="G53" s="140"/>
      <c r="H53" s="140"/>
      <c r="I53" s="140">
        <f>'01 01 Pol'!G152</f>
        <v>0</v>
      </c>
      <c r="J53" s="137" t="str">
        <f>IF(I76=0,"",I53/I76*100)</f>
        <v/>
      </c>
    </row>
    <row r="54" spans="1:10" ht="25.5" customHeight="1" x14ac:dyDescent="0.2">
      <c r="A54" s="129"/>
      <c r="B54" s="134" t="s">
        <v>65</v>
      </c>
      <c r="C54" s="247" t="s">
        <v>66</v>
      </c>
      <c r="D54" s="248"/>
      <c r="E54" s="248"/>
      <c r="F54" s="139" t="s">
        <v>24</v>
      </c>
      <c r="G54" s="140"/>
      <c r="H54" s="140"/>
      <c r="I54" s="140">
        <f>'01 01 Pol'!G160</f>
        <v>0</v>
      </c>
      <c r="J54" s="137" t="str">
        <f>IF(I76=0,"",I54/I76*100)</f>
        <v/>
      </c>
    </row>
    <row r="55" spans="1:10" ht="25.5" customHeight="1" x14ac:dyDescent="0.2">
      <c r="A55" s="129"/>
      <c r="B55" s="134" t="s">
        <v>67</v>
      </c>
      <c r="C55" s="247" t="s">
        <v>68</v>
      </c>
      <c r="D55" s="248"/>
      <c r="E55" s="248"/>
      <c r="F55" s="139" t="s">
        <v>24</v>
      </c>
      <c r="G55" s="140"/>
      <c r="H55" s="140"/>
      <c r="I55" s="140">
        <f>'01 01 Pol'!G187</f>
        <v>0</v>
      </c>
      <c r="J55" s="137" t="str">
        <f>IF(I76=0,"",I55/I76*100)</f>
        <v/>
      </c>
    </row>
    <row r="56" spans="1:10" ht="25.5" customHeight="1" x14ac:dyDescent="0.2">
      <c r="A56" s="129"/>
      <c r="B56" s="134" t="s">
        <v>69</v>
      </c>
      <c r="C56" s="247" t="s">
        <v>70</v>
      </c>
      <c r="D56" s="248"/>
      <c r="E56" s="248"/>
      <c r="F56" s="139" t="s">
        <v>24</v>
      </c>
      <c r="G56" s="140"/>
      <c r="H56" s="140"/>
      <c r="I56" s="140">
        <f>'01 01 Pol'!G235</f>
        <v>0</v>
      </c>
      <c r="J56" s="137" t="str">
        <f>IF(I76=0,"",I56/I76*100)</f>
        <v/>
      </c>
    </row>
    <row r="57" spans="1:10" ht="25.5" customHeight="1" x14ac:dyDescent="0.2">
      <c r="A57" s="129"/>
      <c r="B57" s="134" t="s">
        <v>71</v>
      </c>
      <c r="C57" s="247" t="s">
        <v>72</v>
      </c>
      <c r="D57" s="248"/>
      <c r="E57" s="248"/>
      <c r="F57" s="139" t="s">
        <v>24</v>
      </c>
      <c r="G57" s="140"/>
      <c r="H57" s="140"/>
      <c r="I57" s="140">
        <f>'01 01 Pol'!G240</f>
        <v>0</v>
      </c>
      <c r="J57" s="137" t="str">
        <f>IF(I76=0,"",I57/I76*100)</f>
        <v/>
      </c>
    </row>
    <row r="58" spans="1:10" ht="25.5" customHeight="1" x14ac:dyDescent="0.2">
      <c r="A58" s="129"/>
      <c r="B58" s="134" t="s">
        <v>73</v>
      </c>
      <c r="C58" s="247" t="s">
        <v>74</v>
      </c>
      <c r="D58" s="248"/>
      <c r="E58" s="248"/>
      <c r="F58" s="139" t="s">
        <v>24</v>
      </c>
      <c r="G58" s="140"/>
      <c r="H58" s="140"/>
      <c r="I58" s="140">
        <f>'01 01 Pol'!G243</f>
        <v>0</v>
      </c>
      <c r="J58" s="137" t="str">
        <f>IF(I76=0,"",I58/I76*100)</f>
        <v/>
      </c>
    </row>
    <row r="59" spans="1:10" ht="25.5" customHeight="1" x14ac:dyDescent="0.2">
      <c r="A59" s="129"/>
      <c r="B59" s="134" t="s">
        <v>75</v>
      </c>
      <c r="C59" s="247" t="s">
        <v>76</v>
      </c>
      <c r="D59" s="248"/>
      <c r="E59" s="248"/>
      <c r="F59" s="139" t="s">
        <v>24</v>
      </c>
      <c r="G59" s="140"/>
      <c r="H59" s="140"/>
      <c r="I59" s="140">
        <f>'01 01 Pol'!G273</f>
        <v>0</v>
      </c>
      <c r="J59" s="137" t="str">
        <f>IF(I76=0,"",I59/I76*100)</f>
        <v/>
      </c>
    </row>
    <row r="60" spans="1:10" ht="25.5" customHeight="1" x14ac:dyDescent="0.2">
      <c r="A60" s="129"/>
      <c r="B60" s="134" t="s">
        <v>77</v>
      </c>
      <c r="C60" s="247" t="s">
        <v>78</v>
      </c>
      <c r="D60" s="248"/>
      <c r="E60" s="248"/>
      <c r="F60" s="139" t="s">
        <v>24</v>
      </c>
      <c r="G60" s="140"/>
      <c r="H60" s="140"/>
      <c r="I60" s="140">
        <f>'01 01 Pol'!G328</f>
        <v>0</v>
      </c>
      <c r="J60" s="137" t="str">
        <f>IF(I76=0,"",I60/I76*100)</f>
        <v/>
      </c>
    </row>
    <row r="61" spans="1:10" ht="25.5" customHeight="1" x14ac:dyDescent="0.2">
      <c r="A61" s="129"/>
      <c r="B61" s="134" t="s">
        <v>79</v>
      </c>
      <c r="C61" s="247" t="s">
        <v>80</v>
      </c>
      <c r="D61" s="248"/>
      <c r="E61" s="248"/>
      <c r="F61" s="139" t="s">
        <v>24</v>
      </c>
      <c r="G61" s="140"/>
      <c r="H61" s="140"/>
      <c r="I61" s="140">
        <f>'01 01 Pol'!G357</f>
        <v>0</v>
      </c>
      <c r="J61" s="137" t="str">
        <f>IF(I76=0,"",I61/I76*100)</f>
        <v/>
      </c>
    </row>
    <row r="62" spans="1:10" ht="25.5" customHeight="1" x14ac:dyDescent="0.2">
      <c r="A62" s="129"/>
      <c r="B62" s="134" t="s">
        <v>81</v>
      </c>
      <c r="C62" s="247" t="s">
        <v>82</v>
      </c>
      <c r="D62" s="248"/>
      <c r="E62" s="248"/>
      <c r="F62" s="139" t="s">
        <v>25</v>
      </c>
      <c r="G62" s="140"/>
      <c r="H62" s="140"/>
      <c r="I62" s="140">
        <f>'01 01 Pol'!G360</f>
        <v>0</v>
      </c>
      <c r="J62" s="137" t="str">
        <f>IF(I76=0,"",I62/I76*100)</f>
        <v/>
      </c>
    </row>
    <row r="63" spans="1:10" ht="25.5" customHeight="1" x14ac:dyDescent="0.2">
      <c r="A63" s="129"/>
      <c r="B63" s="134" t="s">
        <v>83</v>
      </c>
      <c r="C63" s="247" t="s">
        <v>84</v>
      </c>
      <c r="D63" s="248"/>
      <c r="E63" s="248"/>
      <c r="F63" s="139" t="s">
        <v>25</v>
      </c>
      <c r="G63" s="140"/>
      <c r="H63" s="140"/>
      <c r="I63" s="140">
        <f>'01 01 Pol'!G400</f>
        <v>0</v>
      </c>
      <c r="J63" s="137" t="str">
        <f>IF(I76=0,"",I63/I76*100)</f>
        <v/>
      </c>
    </row>
    <row r="64" spans="1:10" ht="25.5" customHeight="1" x14ac:dyDescent="0.2">
      <c r="A64" s="129"/>
      <c r="B64" s="134" t="s">
        <v>85</v>
      </c>
      <c r="C64" s="247" t="s">
        <v>86</v>
      </c>
      <c r="D64" s="248"/>
      <c r="E64" s="248"/>
      <c r="F64" s="139" t="s">
        <v>25</v>
      </c>
      <c r="G64" s="140"/>
      <c r="H64" s="140"/>
      <c r="I64" s="140">
        <f>'01 01 Pol'!G450</f>
        <v>0</v>
      </c>
      <c r="J64" s="137" t="str">
        <f>IF(I76=0,"",I64/I76*100)</f>
        <v/>
      </c>
    </row>
    <row r="65" spans="1:10" ht="25.5" customHeight="1" x14ac:dyDescent="0.2">
      <c r="A65" s="129"/>
      <c r="B65" s="134" t="s">
        <v>87</v>
      </c>
      <c r="C65" s="247" t="s">
        <v>88</v>
      </c>
      <c r="D65" s="248"/>
      <c r="E65" s="248"/>
      <c r="F65" s="139" t="s">
        <v>25</v>
      </c>
      <c r="G65" s="140"/>
      <c r="H65" s="140"/>
      <c r="I65" s="140">
        <f>'01 01 Pol'!G457</f>
        <v>0</v>
      </c>
      <c r="J65" s="137" t="str">
        <f>IF(I76=0,"",I65/I76*100)</f>
        <v/>
      </c>
    </row>
    <row r="66" spans="1:10" ht="25.5" customHeight="1" x14ac:dyDescent="0.2">
      <c r="A66" s="129"/>
      <c r="B66" s="134" t="s">
        <v>89</v>
      </c>
      <c r="C66" s="247" t="s">
        <v>90</v>
      </c>
      <c r="D66" s="248"/>
      <c r="E66" s="248"/>
      <c r="F66" s="139" t="s">
        <v>25</v>
      </c>
      <c r="G66" s="140"/>
      <c r="H66" s="140"/>
      <c r="I66" s="140">
        <f>'01 01 Pol'!G461</f>
        <v>0</v>
      </c>
      <c r="J66" s="137" t="str">
        <f>IF(I76=0,"",I66/I76*100)</f>
        <v/>
      </c>
    </row>
    <row r="67" spans="1:10" ht="25.5" customHeight="1" x14ac:dyDescent="0.2">
      <c r="A67" s="129"/>
      <c r="B67" s="134" t="s">
        <v>91</v>
      </c>
      <c r="C67" s="247" t="s">
        <v>92</v>
      </c>
      <c r="D67" s="248"/>
      <c r="E67" s="248"/>
      <c r="F67" s="139" t="s">
        <v>25</v>
      </c>
      <c r="G67" s="140"/>
      <c r="H67" s="140"/>
      <c r="I67" s="140">
        <f>'01 01 Pol'!G471</f>
        <v>0</v>
      </c>
      <c r="J67" s="137" t="str">
        <f>IF(I76=0,"",I67/I76*100)</f>
        <v/>
      </c>
    </row>
    <row r="68" spans="1:10" ht="25.5" customHeight="1" x14ac:dyDescent="0.2">
      <c r="A68" s="129"/>
      <c r="B68" s="134" t="s">
        <v>93</v>
      </c>
      <c r="C68" s="247" t="s">
        <v>94</v>
      </c>
      <c r="D68" s="248"/>
      <c r="E68" s="248"/>
      <c r="F68" s="139" t="s">
        <v>25</v>
      </c>
      <c r="G68" s="140"/>
      <c r="H68" s="140"/>
      <c r="I68" s="140">
        <f>'01 01 Pol'!G476</f>
        <v>0</v>
      </c>
      <c r="J68" s="137" t="str">
        <f>IF(I76=0,"",I68/I76*100)</f>
        <v/>
      </c>
    </row>
    <row r="69" spans="1:10" ht="25.5" customHeight="1" x14ac:dyDescent="0.2">
      <c r="A69" s="129"/>
      <c r="B69" s="134" t="s">
        <v>95</v>
      </c>
      <c r="C69" s="247" t="s">
        <v>96</v>
      </c>
      <c r="D69" s="248"/>
      <c r="E69" s="248"/>
      <c r="F69" s="139" t="s">
        <v>25</v>
      </c>
      <c r="G69" s="140"/>
      <c r="H69" s="140"/>
      <c r="I69" s="140">
        <f>'01 01 Pol'!G515</f>
        <v>0</v>
      </c>
      <c r="J69" s="137" t="str">
        <f>IF(I76=0,"",I69/I76*100)</f>
        <v/>
      </c>
    </row>
    <row r="70" spans="1:10" ht="25.5" customHeight="1" x14ac:dyDescent="0.2">
      <c r="A70" s="129"/>
      <c r="B70" s="134" t="s">
        <v>97</v>
      </c>
      <c r="C70" s="247" t="s">
        <v>98</v>
      </c>
      <c r="D70" s="248"/>
      <c r="E70" s="248"/>
      <c r="F70" s="139" t="s">
        <v>25</v>
      </c>
      <c r="G70" s="140"/>
      <c r="H70" s="140"/>
      <c r="I70" s="140">
        <f>'01 01 Pol'!G520</f>
        <v>0</v>
      </c>
      <c r="J70" s="137" t="str">
        <f>IF(I76=0,"",I70/I76*100)</f>
        <v/>
      </c>
    </row>
    <row r="71" spans="1:10" ht="25.5" customHeight="1" x14ac:dyDescent="0.2">
      <c r="A71" s="129"/>
      <c r="B71" s="134" t="s">
        <v>99</v>
      </c>
      <c r="C71" s="247" t="s">
        <v>100</v>
      </c>
      <c r="D71" s="248"/>
      <c r="E71" s="248"/>
      <c r="F71" s="139" t="s">
        <v>25</v>
      </c>
      <c r="G71" s="140"/>
      <c r="H71" s="140"/>
      <c r="I71" s="140">
        <f>'01 01 Pol'!G571</f>
        <v>0</v>
      </c>
      <c r="J71" s="137" t="str">
        <f>IF(I76=0,"",I71/I76*100)</f>
        <v/>
      </c>
    </row>
    <row r="72" spans="1:10" ht="25.5" customHeight="1" x14ac:dyDescent="0.2">
      <c r="A72" s="129"/>
      <c r="B72" s="134" t="s">
        <v>101</v>
      </c>
      <c r="C72" s="247" t="s">
        <v>102</v>
      </c>
      <c r="D72" s="248"/>
      <c r="E72" s="248"/>
      <c r="F72" s="139" t="s">
        <v>25</v>
      </c>
      <c r="G72" s="140"/>
      <c r="H72" s="140"/>
      <c r="I72" s="140">
        <f>'01 01 Pol'!G609</f>
        <v>0</v>
      </c>
      <c r="J72" s="137" t="str">
        <f>IF(I76=0,"",I72/I76*100)</f>
        <v/>
      </c>
    </row>
    <row r="73" spans="1:10" ht="25.5" customHeight="1" x14ac:dyDescent="0.2">
      <c r="A73" s="129"/>
      <c r="B73" s="134" t="s">
        <v>103</v>
      </c>
      <c r="C73" s="247" t="s">
        <v>104</v>
      </c>
      <c r="D73" s="248"/>
      <c r="E73" s="248"/>
      <c r="F73" s="139" t="s">
        <v>25</v>
      </c>
      <c r="G73" s="140"/>
      <c r="H73" s="140"/>
      <c r="I73" s="140">
        <f>'01 01 Pol'!G612</f>
        <v>0</v>
      </c>
      <c r="J73" s="137" t="str">
        <f>IF(I76=0,"",I73/I76*100)</f>
        <v/>
      </c>
    </row>
    <row r="74" spans="1:10" ht="25.5" customHeight="1" x14ac:dyDescent="0.2">
      <c r="A74" s="129"/>
      <c r="B74" s="134" t="s">
        <v>105</v>
      </c>
      <c r="C74" s="247" t="s">
        <v>106</v>
      </c>
      <c r="D74" s="248"/>
      <c r="E74" s="248"/>
      <c r="F74" s="139" t="s">
        <v>107</v>
      </c>
      <c r="G74" s="140"/>
      <c r="H74" s="140"/>
      <c r="I74" s="140">
        <f>'01 01 Pol'!G622</f>
        <v>0</v>
      </c>
      <c r="J74" s="137" t="str">
        <f>IF(I76=0,"",I74/I76*100)</f>
        <v/>
      </c>
    </row>
    <row r="75" spans="1:10" ht="25.5" customHeight="1" x14ac:dyDescent="0.2">
      <c r="A75" s="129"/>
      <c r="B75" s="134" t="s">
        <v>108</v>
      </c>
      <c r="C75" s="247" t="s">
        <v>27</v>
      </c>
      <c r="D75" s="248"/>
      <c r="E75" s="248"/>
      <c r="F75" s="139" t="s">
        <v>108</v>
      </c>
      <c r="G75" s="140"/>
      <c r="H75" s="140"/>
      <c r="I75" s="140">
        <f>'01 01 Pol'!G630</f>
        <v>0</v>
      </c>
      <c r="J75" s="137" t="str">
        <f>IF(I76=0,"",I75/I76*100)</f>
        <v/>
      </c>
    </row>
    <row r="76" spans="1:10" ht="25.5" customHeight="1" x14ac:dyDescent="0.2">
      <c r="A76" s="130"/>
      <c r="B76" s="135" t="s">
        <v>1</v>
      </c>
      <c r="C76" s="135"/>
      <c r="D76" s="136"/>
      <c r="E76" s="136"/>
      <c r="F76" s="141"/>
      <c r="G76" s="142"/>
      <c r="H76" s="142"/>
      <c r="I76" s="142">
        <f>SUM(I49:I75)</f>
        <v>0</v>
      </c>
      <c r="J76" s="138">
        <f>SUM(J49:J75)</f>
        <v>0</v>
      </c>
    </row>
    <row r="77" spans="1:10" x14ac:dyDescent="0.2">
      <c r="F77" s="90"/>
      <c r="G77" s="89"/>
      <c r="H77" s="90"/>
      <c r="I77" s="89"/>
      <c r="J77" s="91"/>
    </row>
    <row r="78" spans="1:10" x14ac:dyDescent="0.2">
      <c r="F78" s="90"/>
      <c r="G78" s="89"/>
      <c r="H78" s="90"/>
      <c r="I78" s="89"/>
      <c r="J78" s="91"/>
    </row>
    <row r="79" spans="1:10" x14ac:dyDescent="0.2">
      <c r="F79" s="90"/>
      <c r="G79" s="89"/>
      <c r="H79" s="90"/>
      <c r="I79" s="89"/>
      <c r="J79" s="91"/>
    </row>
  </sheetData>
  <sheetProtection algorithmName="SHA-512" hashValue="k7x+0LNS4yBSUgg/u2mmX64ZeJtnPjjca7YcylZee4yId20Zs92DN0F0zJR0XcwUL3bx8fqOhtIYfPCJao7uwQ==" saltValue="hPBP2bZMJXZ3ofq/3yx+Q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6" t="s">
        <v>7</v>
      </c>
      <c r="B2" s="75"/>
      <c r="C2" s="251"/>
      <c r="D2" s="251"/>
      <c r="E2" s="251"/>
      <c r="F2" s="251"/>
      <c r="G2" s="252"/>
    </row>
    <row r="3" spans="1:7" ht="24.95" customHeight="1" x14ac:dyDescent="0.2">
      <c r="A3" s="76" t="s">
        <v>8</v>
      </c>
      <c r="B3" s="75"/>
      <c r="C3" s="251"/>
      <c r="D3" s="251"/>
      <c r="E3" s="251"/>
      <c r="F3" s="251"/>
      <c r="G3" s="252"/>
    </row>
    <row r="4" spans="1:7" ht="24.95" customHeight="1" x14ac:dyDescent="0.2">
      <c r="A4" s="76" t="s">
        <v>9</v>
      </c>
      <c r="B4" s="75"/>
      <c r="C4" s="251"/>
      <c r="D4" s="251"/>
      <c r="E4" s="251"/>
      <c r="F4" s="251"/>
      <c r="G4" s="252"/>
    </row>
    <row r="5" spans="1:7" x14ac:dyDescent="0.2">
      <c r="B5" s="6"/>
      <c r="C5" s="7"/>
      <c r="D5" s="8"/>
    </row>
  </sheetData>
  <sheetProtection algorithmName="SHA-512" hashValue="cGJ7sOe5+K5f8J3DCOMDYj0DMsR62I7jnJ6oK/y3SWe6W61lcZR5GF+qOxlSGf+sM6VobXTh0QebWgMJl9Mlbw==" saltValue="Jnop3SgEYhZAonoxBmnjF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502" activePane="bottomLeft" state="frozen"/>
      <selection pane="bottomLeft" activeCell="C516" sqref="C516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63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110</v>
      </c>
      <c r="B1" s="255"/>
      <c r="C1" s="255"/>
      <c r="D1" s="255"/>
      <c r="E1" s="255"/>
      <c r="F1" s="255"/>
      <c r="G1" s="255"/>
      <c r="AG1" t="s">
        <v>111</v>
      </c>
    </row>
    <row r="2" spans="1:60" ht="24.95" customHeight="1" x14ac:dyDescent="0.2">
      <c r="A2" s="145" t="s">
        <v>7</v>
      </c>
      <c r="B2" s="75" t="s">
        <v>48</v>
      </c>
      <c r="C2" s="256" t="s">
        <v>49</v>
      </c>
      <c r="D2" s="257"/>
      <c r="E2" s="257"/>
      <c r="F2" s="257"/>
      <c r="G2" s="258"/>
      <c r="AG2" t="s">
        <v>112</v>
      </c>
    </row>
    <row r="3" spans="1:60" ht="24.95" customHeight="1" x14ac:dyDescent="0.2">
      <c r="A3" s="145" t="s">
        <v>8</v>
      </c>
      <c r="B3" s="75" t="s">
        <v>43</v>
      </c>
      <c r="C3" s="256" t="s">
        <v>44</v>
      </c>
      <c r="D3" s="257"/>
      <c r="E3" s="257"/>
      <c r="F3" s="257"/>
      <c r="G3" s="258"/>
      <c r="AC3" s="88" t="s">
        <v>112</v>
      </c>
      <c r="AG3" t="s">
        <v>113</v>
      </c>
    </row>
    <row r="4" spans="1:60" ht="24.95" customHeight="1" x14ac:dyDescent="0.2">
      <c r="A4" s="146" t="s">
        <v>9</v>
      </c>
      <c r="B4" s="147" t="s">
        <v>43</v>
      </c>
      <c r="C4" s="259" t="s">
        <v>44</v>
      </c>
      <c r="D4" s="260"/>
      <c r="E4" s="260"/>
      <c r="F4" s="260"/>
      <c r="G4" s="261"/>
      <c r="AG4" t="s">
        <v>114</v>
      </c>
    </row>
    <row r="5" spans="1:60" x14ac:dyDescent="0.2">
      <c r="D5" s="144"/>
    </row>
    <row r="6" spans="1:60" ht="38.25" x14ac:dyDescent="0.2">
      <c r="A6" s="149" t="s">
        <v>115</v>
      </c>
      <c r="B6" s="151" t="s">
        <v>116</v>
      </c>
      <c r="C6" s="151" t="s">
        <v>117</v>
      </c>
      <c r="D6" s="150" t="s">
        <v>118</v>
      </c>
      <c r="E6" s="149" t="s">
        <v>119</v>
      </c>
      <c r="F6" s="148" t="s">
        <v>120</v>
      </c>
      <c r="G6" s="149" t="s">
        <v>29</v>
      </c>
      <c r="H6" s="152" t="s">
        <v>30</v>
      </c>
      <c r="I6" s="152" t="s">
        <v>121</v>
      </c>
      <c r="J6" s="152" t="s">
        <v>31</v>
      </c>
      <c r="K6" s="152" t="s">
        <v>122</v>
      </c>
      <c r="L6" s="152" t="s">
        <v>123</v>
      </c>
      <c r="M6" s="152" t="s">
        <v>124</v>
      </c>
      <c r="N6" s="152" t="s">
        <v>125</v>
      </c>
      <c r="O6" s="152" t="s">
        <v>126</v>
      </c>
      <c r="P6" s="152" t="s">
        <v>127</v>
      </c>
      <c r="Q6" s="152" t="s">
        <v>128</v>
      </c>
      <c r="R6" s="152" t="s">
        <v>129</v>
      </c>
      <c r="S6" s="152" t="s">
        <v>130</v>
      </c>
      <c r="T6" s="152" t="s">
        <v>131</v>
      </c>
      <c r="U6" s="152" t="s">
        <v>132</v>
      </c>
      <c r="V6" s="152" t="s">
        <v>133</v>
      </c>
      <c r="W6" s="152" t="s">
        <v>134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70" t="s">
        <v>135</v>
      </c>
      <c r="B8" s="171" t="s">
        <v>55</v>
      </c>
      <c r="C8" s="193" t="s">
        <v>56</v>
      </c>
      <c r="D8" s="172"/>
      <c r="E8" s="173"/>
      <c r="F8" s="174"/>
      <c r="G8" s="174">
        <f>SUMIF(AG9:AG62,"&lt;&gt;NOR",G9:G62)</f>
        <v>0</v>
      </c>
      <c r="H8" s="174"/>
      <c r="I8" s="174">
        <f>SUM(I9:I62)</f>
        <v>0</v>
      </c>
      <c r="J8" s="174"/>
      <c r="K8" s="174">
        <f>SUM(K9:K62)</f>
        <v>0</v>
      </c>
      <c r="L8" s="174"/>
      <c r="M8" s="174">
        <f>SUM(M9:M62)</f>
        <v>0</v>
      </c>
      <c r="N8" s="174"/>
      <c r="O8" s="174">
        <f>SUM(O9:O62)</f>
        <v>0</v>
      </c>
      <c r="P8" s="174"/>
      <c r="Q8" s="174">
        <f>SUM(Q9:Q62)</f>
        <v>55.08</v>
      </c>
      <c r="R8" s="174"/>
      <c r="S8" s="174"/>
      <c r="T8" s="175"/>
      <c r="U8" s="169"/>
      <c r="V8" s="169">
        <f>SUM(V9:V62)</f>
        <v>127.55</v>
      </c>
      <c r="W8" s="169"/>
      <c r="AG8" t="s">
        <v>136</v>
      </c>
    </row>
    <row r="9" spans="1:60" ht="22.5" outlineLevel="1" x14ac:dyDescent="0.2">
      <c r="A9" s="176">
        <v>1</v>
      </c>
      <c r="B9" s="177" t="s">
        <v>137</v>
      </c>
      <c r="C9" s="194" t="s">
        <v>138</v>
      </c>
      <c r="D9" s="178" t="s">
        <v>139</v>
      </c>
      <c r="E9" s="179">
        <v>115.2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0</v>
      </c>
      <c r="O9" s="181">
        <f>ROUND(E9*N9,2)</f>
        <v>0</v>
      </c>
      <c r="P9" s="181">
        <v>0.13800000000000001</v>
      </c>
      <c r="Q9" s="181">
        <f>ROUND(E9*P9,2)</f>
        <v>15.9</v>
      </c>
      <c r="R9" s="181" t="s">
        <v>140</v>
      </c>
      <c r="S9" s="181" t="s">
        <v>141</v>
      </c>
      <c r="T9" s="182" t="s">
        <v>141</v>
      </c>
      <c r="U9" s="163">
        <v>0.16</v>
      </c>
      <c r="V9" s="163">
        <f>ROUND(E9*U9,2)</f>
        <v>18.43</v>
      </c>
      <c r="W9" s="163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142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3" t="s">
        <v>143</v>
      </c>
      <c r="D10" s="254"/>
      <c r="E10" s="254"/>
      <c r="F10" s="254"/>
      <c r="G10" s="254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144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5" t="s">
        <v>145</v>
      </c>
      <c r="D11" s="165"/>
      <c r="E11" s="166">
        <v>115.2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146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6">
        <v>2</v>
      </c>
      <c r="B12" s="177" t="s">
        <v>147</v>
      </c>
      <c r="C12" s="194" t="s">
        <v>148</v>
      </c>
      <c r="D12" s="178" t="s">
        <v>139</v>
      </c>
      <c r="E12" s="179">
        <v>115.2</v>
      </c>
      <c r="F12" s="180"/>
      <c r="G12" s="181">
        <f>ROUND(E12*F12,2)</f>
        <v>0</v>
      </c>
      <c r="H12" s="180"/>
      <c r="I12" s="181">
        <f>ROUND(E12*H12,2)</f>
        <v>0</v>
      </c>
      <c r="J12" s="180"/>
      <c r="K12" s="181">
        <f>ROUND(E12*J12,2)</f>
        <v>0</v>
      </c>
      <c r="L12" s="181">
        <v>21</v>
      </c>
      <c r="M12" s="181">
        <f>G12*(1+L12/100)</f>
        <v>0</v>
      </c>
      <c r="N12" s="181">
        <v>0</v>
      </c>
      <c r="O12" s="181">
        <f>ROUND(E12*N12,2)</f>
        <v>0</v>
      </c>
      <c r="P12" s="181">
        <v>0.33</v>
      </c>
      <c r="Q12" s="181">
        <f>ROUND(E12*P12,2)</f>
        <v>38.020000000000003</v>
      </c>
      <c r="R12" s="181" t="s">
        <v>140</v>
      </c>
      <c r="S12" s="181" t="s">
        <v>141</v>
      </c>
      <c r="T12" s="182" t="s">
        <v>141</v>
      </c>
      <c r="U12" s="163">
        <v>4.0500000000000001E-2</v>
      </c>
      <c r="V12" s="163">
        <f>ROUND(E12*U12,2)</f>
        <v>4.67</v>
      </c>
      <c r="W12" s="163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142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195" t="s">
        <v>149</v>
      </c>
      <c r="D13" s="165"/>
      <c r="E13" s="166">
        <v>115.2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146</v>
      </c>
      <c r="AH13" s="153">
        <v>0</v>
      </c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6">
        <v>3</v>
      </c>
      <c r="B14" s="177" t="s">
        <v>150</v>
      </c>
      <c r="C14" s="194" t="s">
        <v>151</v>
      </c>
      <c r="D14" s="178" t="s">
        <v>152</v>
      </c>
      <c r="E14" s="179">
        <v>4.28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81">
        <v>0</v>
      </c>
      <c r="O14" s="181">
        <f>ROUND(E14*N14,2)</f>
        <v>0</v>
      </c>
      <c r="P14" s="181">
        <v>0.27</v>
      </c>
      <c r="Q14" s="181">
        <f>ROUND(E14*P14,2)</f>
        <v>1.1599999999999999</v>
      </c>
      <c r="R14" s="181" t="s">
        <v>140</v>
      </c>
      <c r="S14" s="181" t="s">
        <v>141</v>
      </c>
      <c r="T14" s="182" t="s">
        <v>141</v>
      </c>
      <c r="U14" s="163">
        <v>0.12300000000000001</v>
      </c>
      <c r="V14" s="163">
        <f>ROUND(E14*U14,2)</f>
        <v>0.53</v>
      </c>
      <c r="W14" s="163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142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53" t="s">
        <v>153</v>
      </c>
      <c r="D15" s="254"/>
      <c r="E15" s="254"/>
      <c r="F15" s="254"/>
      <c r="G15" s="254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144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83" t="str">
        <f>C15</f>
        <v>s vybouráním lože, s přemístěním hmot na skládku na vzdálenost do 3 m nebo naložením na dopravní prostředek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5" t="s">
        <v>154</v>
      </c>
      <c r="D16" s="165"/>
      <c r="E16" s="166">
        <v>4.28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146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76">
        <v>4</v>
      </c>
      <c r="B17" s="177" t="s">
        <v>155</v>
      </c>
      <c r="C17" s="194" t="s">
        <v>156</v>
      </c>
      <c r="D17" s="178" t="s">
        <v>157</v>
      </c>
      <c r="E17" s="179">
        <v>4.6080000000000005</v>
      </c>
      <c r="F17" s="180"/>
      <c r="G17" s="181">
        <f>ROUND(E17*F17,2)</f>
        <v>0</v>
      </c>
      <c r="H17" s="180"/>
      <c r="I17" s="181">
        <f>ROUND(E17*H17,2)</f>
        <v>0</v>
      </c>
      <c r="J17" s="180"/>
      <c r="K17" s="181">
        <f>ROUND(E17*J17,2)</f>
        <v>0</v>
      </c>
      <c r="L17" s="181">
        <v>21</v>
      </c>
      <c r="M17" s="181">
        <f>G17*(1+L17/100)</f>
        <v>0</v>
      </c>
      <c r="N17" s="181">
        <v>0</v>
      </c>
      <c r="O17" s="181">
        <f>ROUND(E17*N17,2)</f>
        <v>0</v>
      </c>
      <c r="P17" s="181">
        <v>0</v>
      </c>
      <c r="Q17" s="181">
        <f>ROUND(E17*P17,2)</f>
        <v>0</v>
      </c>
      <c r="R17" s="181" t="s">
        <v>158</v>
      </c>
      <c r="S17" s="181" t="s">
        <v>141</v>
      </c>
      <c r="T17" s="182" t="s">
        <v>141</v>
      </c>
      <c r="U17" s="163">
        <v>0.20400000000000001</v>
      </c>
      <c r="V17" s="163">
        <f>ROUND(E17*U17,2)</f>
        <v>0.94</v>
      </c>
      <c r="W17" s="163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142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253" t="s">
        <v>159</v>
      </c>
      <c r="D18" s="254"/>
      <c r="E18" s="254"/>
      <c r="F18" s="254"/>
      <c r="G18" s="254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144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5" t="s">
        <v>160</v>
      </c>
      <c r="D19" s="165"/>
      <c r="E19" s="166">
        <v>4.6100000000000003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146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6">
        <v>5</v>
      </c>
      <c r="B20" s="177" t="s">
        <v>161</v>
      </c>
      <c r="C20" s="194" t="s">
        <v>162</v>
      </c>
      <c r="D20" s="178" t="s">
        <v>157</v>
      </c>
      <c r="E20" s="179">
        <v>14.976000000000001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1" t="s">
        <v>158</v>
      </c>
      <c r="S20" s="181" t="s">
        <v>141</v>
      </c>
      <c r="T20" s="182" t="s">
        <v>141</v>
      </c>
      <c r="U20" s="163">
        <v>0.626</v>
      </c>
      <c r="V20" s="163">
        <f>ROUND(E20*U20,2)</f>
        <v>9.3699999999999992</v>
      </c>
      <c r="W20" s="163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142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53" t="s">
        <v>159</v>
      </c>
      <c r="D21" s="254"/>
      <c r="E21" s="254"/>
      <c r="F21" s="254"/>
      <c r="G21" s="254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144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5" t="s">
        <v>163</v>
      </c>
      <c r="D22" s="165"/>
      <c r="E22" s="166">
        <v>14.98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146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6">
        <v>6</v>
      </c>
      <c r="B23" s="177" t="s">
        <v>164</v>
      </c>
      <c r="C23" s="194" t="s">
        <v>165</v>
      </c>
      <c r="D23" s="178" t="s">
        <v>157</v>
      </c>
      <c r="E23" s="179">
        <v>22.269200000000001</v>
      </c>
      <c r="F23" s="180"/>
      <c r="G23" s="181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21</v>
      </c>
      <c r="M23" s="181">
        <f>G23*(1+L23/100)</f>
        <v>0</v>
      </c>
      <c r="N23" s="181">
        <v>0</v>
      </c>
      <c r="O23" s="181">
        <f>ROUND(E23*N23,2)</f>
        <v>0</v>
      </c>
      <c r="P23" s="181">
        <v>0</v>
      </c>
      <c r="Q23" s="181">
        <f>ROUND(E23*P23,2)</f>
        <v>0</v>
      </c>
      <c r="R23" s="181" t="s">
        <v>158</v>
      </c>
      <c r="S23" s="181" t="s">
        <v>141</v>
      </c>
      <c r="T23" s="182" t="s">
        <v>141</v>
      </c>
      <c r="U23" s="163">
        <v>3.5330000000000004</v>
      </c>
      <c r="V23" s="163">
        <f>ROUND(E23*U23,2)</f>
        <v>78.680000000000007</v>
      </c>
      <c r="W23" s="163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142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253" t="s">
        <v>166</v>
      </c>
      <c r="D24" s="254"/>
      <c r="E24" s="254"/>
      <c r="F24" s="254"/>
      <c r="G24" s="254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144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5" t="s">
        <v>167</v>
      </c>
      <c r="D25" s="165"/>
      <c r="E25" s="166">
        <v>3.95</v>
      </c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146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5" t="s">
        <v>168</v>
      </c>
      <c r="D26" s="165"/>
      <c r="E26" s="166">
        <v>0.15000000000000002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146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5" t="s">
        <v>169</v>
      </c>
      <c r="D27" s="165"/>
      <c r="E27" s="166">
        <v>0.28000000000000003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146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5" t="s">
        <v>170</v>
      </c>
      <c r="D28" s="165"/>
      <c r="E28" s="166">
        <v>0.30000000000000004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146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195" t="s">
        <v>171</v>
      </c>
      <c r="D29" s="165"/>
      <c r="E29" s="166">
        <v>0.71000000000000008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146</v>
      </c>
      <c r="AH29" s="153">
        <v>0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5" t="s">
        <v>172</v>
      </c>
      <c r="D30" s="165"/>
      <c r="E30" s="166">
        <v>2.5700000000000003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146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95" t="s">
        <v>173</v>
      </c>
      <c r="D31" s="165"/>
      <c r="E31" s="166">
        <v>5.3100000000000005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146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5" t="s">
        <v>174</v>
      </c>
      <c r="D32" s="165"/>
      <c r="E32" s="166">
        <v>3.1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146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195" t="s">
        <v>175</v>
      </c>
      <c r="D33" s="165"/>
      <c r="E33" s="166">
        <v>0.33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146</v>
      </c>
      <c r="AH33" s="153">
        <v>0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195" t="s">
        <v>176</v>
      </c>
      <c r="D34" s="165"/>
      <c r="E34" s="166">
        <v>0.26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146</v>
      </c>
      <c r="AH34" s="153">
        <v>0</v>
      </c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195" t="s">
        <v>177</v>
      </c>
      <c r="D35" s="165"/>
      <c r="E35" s="166">
        <v>0.98000000000000009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146</v>
      </c>
      <c r="AH35" s="153">
        <v>0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5" t="s">
        <v>178</v>
      </c>
      <c r="D36" s="165"/>
      <c r="E36" s="166">
        <v>1.34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146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5" t="s">
        <v>179</v>
      </c>
      <c r="D37" s="165"/>
      <c r="E37" s="166">
        <v>0.29000000000000004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146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195" t="s">
        <v>180</v>
      </c>
      <c r="D38" s="165"/>
      <c r="E38" s="166">
        <v>0.5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146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195" t="s">
        <v>181</v>
      </c>
      <c r="D39" s="165"/>
      <c r="E39" s="166">
        <v>0.52</v>
      </c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146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5" t="s">
        <v>182</v>
      </c>
      <c r="D40" s="165"/>
      <c r="E40" s="166">
        <v>0.53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146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5" t="s">
        <v>183</v>
      </c>
      <c r="D41" s="165"/>
      <c r="E41" s="166">
        <v>0.56000000000000005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146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5" t="s">
        <v>184</v>
      </c>
      <c r="D42" s="165"/>
      <c r="E42" s="166">
        <v>0.59000000000000008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146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6">
        <v>7</v>
      </c>
      <c r="B43" s="177" t="s">
        <v>185</v>
      </c>
      <c r="C43" s="194" t="s">
        <v>186</v>
      </c>
      <c r="D43" s="178" t="s">
        <v>157</v>
      </c>
      <c r="E43" s="179">
        <v>29.378200000000003</v>
      </c>
      <c r="F43" s="180"/>
      <c r="G43" s="181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1">
        <v>0</v>
      </c>
      <c r="O43" s="181">
        <f>ROUND(E43*N43,2)</f>
        <v>0</v>
      </c>
      <c r="P43" s="181">
        <v>0</v>
      </c>
      <c r="Q43" s="181">
        <f>ROUND(E43*P43,2)</f>
        <v>0</v>
      </c>
      <c r="R43" s="181" t="s">
        <v>158</v>
      </c>
      <c r="S43" s="181" t="s">
        <v>141</v>
      </c>
      <c r="T43" s="182" t="s">
        <v>141</v>
      </c>
      <c r="U43" s="163">
        <v>7.400000000000001E-2</v>
      </c>
      <c r="V43" s="163">
        <f>ROUND(E43*U43,2)</f>
        <v>2.17</v>
      </c>
      <c r="W43" s="163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142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3" t="s">
        <v>187</v>
      </c>
      <c r="D44" s="254"/>
      <c r="E44" s="254"/>
      <c r="F44" s="254"/>
      <c r="G44" s="254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144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5" t="s">
        <v>188</v>
      </c>
      <c r="D45" s="165"/>
      <c r="E45" s="166">
        <v>29.380000000000003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146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76">
        <v>8</v>
      </c>
      <c r="B46" s="177" t="s">
        <v>189</v>
      </c>
      <c r="C46" s="194" t="s">
        <v>190</v>
      </c>
      <c r="D46" s="178" t="s">
        <v>157</v>
      </c>
      <c r="E46" s="179">
        <v>7.5801000000000007</v>
      </c>
      <c r="F46" s="180"/>
      <c r="G46" s="181">
        <f>ROUND(E46*F46,2)</f>
        <v>0</v>
      </c>
      <c r="H46" s="180"/>
      <c r="I46" s="181">
        <f>ROUND(E46*H46,2)</f>
        <v>0</v>
      </c>
      <c r="J46" s="180"/>
      <c r="K46" s="181">
        <f>ROUND(E46*J46,2)</f>
        <v>0</v>
      </c>
      <c r="L46" s="181">
        <v>21</v>
      </c>
      <c r="M46" s="181">
        <f>G46*(1+L46/100)</f>
        <v>0</v>
      </c>
      <c r="N46" s="181">
        <v>0</v>
      </c>
      <c r="O46" s="181">
        <f>ROUND(E46*N46,2)</f>
        <v>0</v>
      </c>
      <c r="P46" s="181">
        <v>0</v>
      </c>
      <c r="Q46" s="181">
        <f>ROUND(E46*P46,2)</f>
        <v>0</v>
      </c>
      <c r="R46" s="181" t="s">
        <v>158</v>
      </c>
      <c r="S46" s="181" t="s">
        <v>141</v>
      </c>
      <c r="T46" s="182" t="s">
        <v>141</v>
      </c>
      <c r="U46" s="163">
        <v>1.1000000000000001E-2</v>
      </c>
      <c r="V46" s="163">
        <f>ROUND(E46*U46,2)</f>
        <v>0.08</v>
      </c>
      <c r="W46" s="163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142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53" t="s">
        <v>187</v>
      </c>
      <c r="D47" s="254"/>
      <c r="E47" s="254"/>
      <c r="F47" s="254"/>
      <c r="G47" s="254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144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5" t="s">
        <v>191</v>
      </c>
      <c r="D48" s="165"/>
      <c r="E48" s="166">
        <v>22.270000000000003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146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5" t="s">
        <v>192</v>
      </c>
      <c r="D49" s="165"/>
      <c r="E49" s="166">
        <v>-14.69</v>
      </c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146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76">
        <v>9</v>
      </c>
      <c r="B50" s="177" t="s">
        <v>193</v>
      </c>
      <c r="C50" s="194" t="s">
        <v>194</v>
      </c>
      <c r="D50" s="178" t="s">
        <v>157</v>
      </c>
      <c r="E50" s="179">
        <v>14.689100000000002</v>
      </c>
      <c r="F50" s="180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1">
        <v>0</v>
      </c>
      <c r="O50" s="181">
        <f>ROUND(E50*N50,2)</f>
        <v>0</v>
      </c>
      <c r="P50" s="181">
        <v>0</v>
      </c>
      <c r="Q50" s="181">
        <f>ROUND(E50*P50,2)</f>
        <v>0</v>
      </c>
      <c r="R50" s="181" t="s">
        <v>158</v>
      </c>
      <c r="S50" s="181" t="s">
        <v>141</v>
      </c>
      <c r="T50" s="182" t="s">
        <v>141</v>
      </c>
      <c r="U50" s="163">
        <v>0.65200000000000002</v>
      </c>
      <c r="V50" s="163">
        <f>ROUND(E50*U50,2)</f>
        <v>9.58</v>
      </c>
      <c r="W50" s="163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142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5" t="s">
        <v>195</v>
      </c>
      <c r="D51" s="165"/>
      <c r="E51" s="166">
        <v>14.690000000000001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146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76">
        <v>10</v>
      </c>
      <c r="B52" s="177" t="s">
        <v>196</v>
      </c>
      <c r="C52" s="194" t="s">
        <v>197</v>
      </c>
      <c r="D52" s="178" t="s">
        <v>157</v>
      </c>
      <c r="E52" s="179">
        <v>14.689100000000002</v>
      </c>
      <c r="F52" s="180"/>
      <c r="G52" s="181">
        <f>ROUND(E52*F52,2)</f>
        <v>0</v>
      </c>
      <c r="H52" s="180"/>
      <c r="I52" s="181">
        <f>ROUND(E52*H52,2)</f>
        <v>0</v>
      </c>
      <c r="J52" s="180"/>
      <c r="K52" s="181">
        <f>ROUND(E52*J52,2)</f>
        <v>0</v>
      </c>
      <c r="L52" s="181">
        <v>21</v>
      </c>
      <c r="M52" s="181">
        <f>G52*(1+L52/100)</f>
        <v>0</v>
      </c>
      <c r="N52" s="181">
        <v>0</v>
      </c>
      <c r="O52" s="181">
        <f>ROUND(E52*N52,2)</f>
        <v>0</v>
      </c>
      <c r="P52" s="181">
        <v>0</v>
      </c>
      <c r="Q52" s="181">
        <f>ROUND(E52*P52,2)</f>
        <v>0</v>
      </c>
      <c r="R52" s="181" t="s">
        <v>158</v>
      </c>
      <c r="S52" s="181" t="s">
        <v>141</v>
      </c>
      <c r="T52" s="182" t="s">
        <v>141</v>
      </c>
      <c r="U52" s="163">
        <v>9.0000000000000011E-3</v>
      </c>
      <c r="V52" s="163">
        <f>ROUND(E52*U52,2)</f>
        <v>0.13</v>
      </c>
      <c r="W52" s="163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142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5" t="s">
        <v>198</v>
      </c>
      <c r="D53" s="165"/>
      <c r="E53" s="166">
        <v>14.690000000000001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146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6">
        <v>11</v>
      </c>
      <c r="B54" s="177" t="s">
        <v>199</v>
      </c>
      <c r="C54" s="194" t="s">
        <v>200</v>
      </c>
      <c r="D54" s="178" t="s">
        <v>157</v>
      </c>
      <c r="E54" s="179">
        <v>14.689100000000002</v>
      </c>
      <c r="F54" s="180"/>
      <c r="G54" s="181">
        <f>ROUND(E54*F54,2)</f>
        <v>0</v>
      </c>
      <c r="H54" s="180"/>
      <c r="I54" s="181">
        <f>ROUND(E54*H54,2)</f>
        <v>0</v>
      </c>
      <c r="J54" s="180"/>
      <c r="K54" s="181">
        <f>ROUND(E54*J54,2)</f>
        <v>0</v>
      </c>
      <c r="L54" s="181">
        <v>21</v>
      </c>
      <c r="M54" s="181">
        <f>G54*(1+L54/100)</f>
        <v>0</v>
      </c>
      <c r="N54" s="181">
        <v>0</v>
      </c>
      <c r="O54" s="181">
        <f>ROUND(E54*N54,2)</f>
        <v>0</v>
      </c>
      <c r="P54" s="181">
        <v>0</v>
      </c>
      <c r="Q54" s="181">
        <f>ROUND(E54*P54,2)</f>
        <v>0</v>
      </c>
      <c r="R54" s="181" t="s">
        <v>158</v>
      </c>
      <c r="S54" s="181" t="s">
        <v>141</v>
      </c>
      <c r="T54" s="182" t="s">
        <v>141</v>
      </c>
      <c r="U54" s="163">
        <v>0.20200000000000001</v>
      </c>
      <c r="V54" s="163">
        <f>ROUND(E54*U54,2)</f>
        <v>2.97</v>
      </c>
      <c r="W54" s="163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142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53" t="s">
        <v>201</v>
      </c>
      <c r="D55" s="254"/>
      <c r="E55" s="254"/>
      <c r="F55" s="254"/>
      <c r="G55" s="254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144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5" t="s">
        <v>191</v>
      </c>
      <c r="D56" s="165"/>
      <c r="E56" s="166">
        <v>22.270000000000003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146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195" t="s">
        <v>202</v>
      </c>
      <c r="D57" s="165"/>
      <c r="E57" s="166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146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5" t="s">
        <v>203</v>
      </c>
      <c r="D58" s="165"/>
      <c r="E58" s="166">
        <v>-5.22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146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195" t="s">
        <v>204</v>
      </c>
      <c r="D59" s="165"/>
      <c r="E59" s="166">
        <v>-1.1599999999999999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146</v>
      </c>
      <c r="AH59" s="153">
        <v>0</v>
      </c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5" t="s">
        <v>205</v>
      </c>
      <c r="D60" s="165"/>
      <c r="E60" s="166">
        <v>-1.2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146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76">
        <v>12</v>
      </c>
      <c r="B61" s="177" t="s">
        <v>206</v>
      </c>
      <c r="C61" s="194" t="s">
        <v>207</v>
      </c>
      <c r="D61" s="178" t="s">
        <v>208</v>
      </c>
      <c r="E61" s="179">
        <v>12.128200000000001</v>
      </c>
      <c r="F61" s="180"/>
      <c r="G61" s="181">
        <f>ROUND(E61*F61,2)</f>
        <v>0</v>
      </c>
      <c r="H61" s="180"/>
      <c r="I61" s="181">
        <f>ROUND(E61*H61,2)</f>
        <v>0</v>
      </c>
      <c r="J61" s="180"/>
      <c r="K61" s="181">
        <f>ROUND(E61*J61,2)</f>
        <v>0</v>
      </c>
      <c r="L61" s="181">
        <v>21</v>
      </c>
      <c r="M61" s="181">
        <f>G61*(1+L61/100)</f>
        <v>0</v>
      </c>
      <c r="N61" s="181">
        <v>0</v>
      </c>
      <c r="O61" s="181">
        <f>ROUND(E61*N61,2)</f>
        <v>0</v>
      </c>
      <c r="P61" s="181">
        <v>0</v>
      </c>
      <c r="Q61" s="181">
        <f>ROUND(E61*P61,2)</f>
        <v>0</v>
      </c>
      <c r="R61" s="181" t="s">
        <v>158</v>
      </c>
      <c r="S61" s="181" t="s">
        <v>141</v>
      </c>
      <c r="T61" s="182" t="s">
        <v>141</v>
      </c>
      <c r="U61" s="163">
        <v>0</v>
      </c>
      <c r="V61" s="163">
        <f>ROUND(E61*U61,2)</f>
        <v>0</v>
      </c>
      <c r="W61" s="163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142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5" t="s">
        <v>209</v>
      </c>
      <c r="D62" s="165"/>
      <c r="E62" s="166">
        <v>12.13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146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70" t="s">
        <v>135</v>
      </c>
      <c r="B63" s="171" t="s">
        <v>57</v>
      </c>
      <c r="C63" s="193" t="s">
        <v>58</v>
      </c>
      <c r="D63" s="172"/>
      <c r="E63" s="173"/>
      <c r="F63" s="174"/>
      <c r="G63" s="174">
        <f>SUMIF(AG64:AG77,"&lt;&gt;NOR",G64:G77)</f>
        <v>0</v>
      </c>
      <c r="H63" s="174"/>
      <c r="I63" s="174">
        <f>SUM(I64:I77)</f>
        <v>0</v>
      </c>
      <c r="J63" s="174"/>
      <c r="K63" s="174">
        <f>SUM(K64:K77)</f>
        <v>0</v>
      </c>
      <c r="L63" s="174"/>
      <c r="M63" s="174">
        <f>SUM(M64:M77)</f>
        <v>0</v>
      </c>
      <c r="N63" s="174"/>
      <c r="O63" s="174">
        <f>SUM(O64:O77)</f>
        <v>15.02</v>
      </c>
      <c r="P63" s="174"/>
      <c r="Q63" s="174">
        <f>SUM(Q64:Q77)</f>
        <v>0</v>
      </c>
      <c r="R63" s="174"/>
      <c r="S63" s="174"/>
      <c r="T63" s="175"/>
      <c r="U63" s="169"/>
      <c r="V63" s="169">
        <f>SUM(V64:V77)</f>
        <v>61.239999999999995</v>
      </c>
      <c r="W63" s="169"/>
      <c r="AG63" t="s">
        <v>136</v>
      </c>
    </row>
    <row r="64" spans="1:60" outlineLevel="1" x14ac:dyDescent="0.2">
      <c r="A64" s="176">
        <v>13</v>
      </c>
      <c r="B64" s="177" t="s">
        <v>210</v>
      </c>
      <c r="C64" s="194" t="s">
        <v>211</v>
      </c>
      <c r="D64" s="178" t="s">
        <v>157</v>
      </c>
      <c r="E64" s="179">
        <v>5.2234000000000007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1">
        <v>2.5250000000000004</v>
      </c>
      <c r="O64" s="181">
        <f>ROUND(E64*N64,2)</f>
        <v>13.19</v>
      </c>
      <c r="P64" s="181">
        <v>0</v>
      </c>
      <c r="Q64" s="181">
        <f>ROUND(E64*P64,2)</f>
        <v>0</v>
      </c>
      <c r="R64" s="181" t="s">
        <v>212</v>
      </c>
      <c r="S64" s="181" t="s">
        <v>141</v>
      </c>
      <c r="T64" s="182" t="s">
        <v>141</v>
      </c>
      <c r="U64" s="163">
        <v>0.48000000000000004</v>
      </c>
      <c r="V64" s="163">
        <f>ROUND(E64*U64,2)</f>
        <v>2.5099999999999998</v>
      </c>
      <c r="W64" s="163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142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53" t="s">
        <v>213</v>
      </c>
      <c r="D65" s="254"/>
      <c r="E65" s="254"/>
      <c r="F65" s="254"/>
      <c r="G65" s="254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144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5" t="s">
        <v>214</v>
      </c>
      <c r="D66" s="165"/>
      <c r="E66" s="166">
        <v>4.6100000000000003</v>
      </c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146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5" t="s">
        <v>215</v>
      </c>
      <c r="D67" s="165"/>
      <c r="E67" s="166">
        <v>0.6100000000000001</v>
      </c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146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6">
        <v>14</v>
      </c>
      <c r="B68" s="177" t="s">
        <v>216</v>
      </c>
      <c r="C68" s="194" t="s">
        <v>217</v>
      </c>
      <c r="D68" s="178" t="s">
        <v>139</v>
      </c>
      <c r="E68" s="179">
        <v>35.699000000000005</v>
      </c>
      <c r="F68" s="180"/>
      <c r="G68" s="181">
        <f>ROUND(E68*F68,2)</f>
        <v>0</v>
      </c>
      <c r="H68" s="180"/>
      <c r="I68" s="181">
        <f>ROUND(E68*H68,2)</f>
        <v>0</v>
      </c>
      <c r="J68" s="180"/>
      <c r="K68" s="181">
        <f>ROUND(E68*J68,2)</f>
        <v>0</v>
      </c>
      <c r="L68" s="181">
        <v>21</v>
      </c>
      <c r="M68" s="181">
        <f>G68*(1+L68/100)</f>
        <v>0</v>
      </c>
      <c r="N68" s="181">
        <v>3.916E-2</v>
      </c>
      <c r="O68" s="181">
        <f>ROUND(E68*N68,2)</f>
        <v>1.4</v>
      </c>
      <c r="P68" s="181">
        <v>0</v>
      </c>
      <c r="Q68" s="181">
        <f>ROUND(E68*P68,2)</f>
        <v>0</v>
      </c>
      <c r="R68" s="181" t="s">
        <v>212</v>
      </c>
      <c r="S68" s="181" t="s">
        <v>141</v>
      </c>
      <c r="T68" s="182" t="s">
        <v>141</v>
      </c>
      <c r="U68" s="163">
        <v>1.05</v>
      </c>
      <c r="V68" s="163">
        <f>ROUND(E68*U68,2)</f>
        <v>37.479999999999997</v>
      </c>
      <c r="W68" s="163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142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60"/>
      <c r="B69" s="161"/>
      <c r="C69" s="253" t="s">
        <v>218</v>
      </c>
      <c r="D69" s="254"/>
      <c r="E69" s="254"/>
      <c r="F69" s="254"/>
      <c r="G69" s="254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144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83" t="str">
        <f>C69</f>
        <v>svislé nebo šikmé (odkloněné), půdorysně přímé nebo zalomené, stěn základových pasů ve volných nebo zapažených jámách, rýhách, šachtách, včetně případných vzpěr,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5" t="s">
        <v>219</v>
      </c>
      <c r="D70" s="165"/>
      <c r="E70" s="166">
        <v>15.91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146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5" t="s">
        <v>220</v>
      </c>
      <c r="D71" s="165"/>
      <c r="E71" s="166">
        <v>14.83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146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5" t="s">
        <v>221</v>
      </c>
      <c r="D72" s="165"/>
      <c r="E72" s="166">
        <v>4.9600000000000009</v>
      </c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146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6">
        <v>15</v>
      </c>
      <c r="B73" s="177" t="s">
        <v>222</v>
      </c>
      <c r="C73" s="194" t="s">
        <v>223</v>
      </c>
      <c r="D73" s="178" t="s">
        <v>139</v>
      </c>
      <c r="E73" s="179">
        <v>35.699000000000005</v>
      </c>
      <c r="F73" s="180"/>
      <c r="G73" s="181">
        <f>ROUND(E73*F73,2)</f>
        <v>0</v>
      </c>
      <c r="H73" s="180"/>
      <c r="I73" s="181">
        <f>ROUND(E73*H73,2)</f>
        <v>0</v>
      </c>
      <c r="J73" s="180"/>
      <c r="K73" s="181">
        <f>ROUND(E73*J73,2)</f>
        <v>0</v>
      </c>
      <c r="L73" s="181">
        <v>21</v>
      </c>
      <c r="M73" s="181">
        <f>G73*(1+L73/100)</f>
        <v>0</v>
      </c>
      <c r="N73" s="181">
        <v>0</v>
      </c>
      <c r="O73" s="181">
        <f>ROUND(E73*N73,2)</f>
        <v>0</v>
      </c>
      <c r="P73" s="181">
        <v>0</v>
      </c>
      <c r="Q73" s="181">
        <f>ROUND(E73*P73,2)</f>
        <v>0</v>
      </c>
      <c r="R73" s="181" t="s">
        <v>212</v>
      </c>
      <c r="S73" s="181" t="s">
        <v>141</v>
      </c>
      <c r="T73" s="182" t="s">
        <v>141</v>
      </c>
      <c r="U73" s="163">
        <v>0.32</v>
      </c>
      <c r="V73" s="163">
        <f>ROUND(E73*U73,2)</f>
        <v>11.42</v>
      </c>
      <c r="W73" s="163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142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60"/>
      <c r="B74" s="161"/>
      <c r="C74" s="253" t="s">
        <v>218</v>
      </c>
      <c r="D74" s="254"/>
      <c r="E74" s="254"/>
      <c r="F74" s="254"/>
      <c r="G74" s="254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144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83" t="str">
        <f>C74</f>
        <v>svislé nebo šikmé (odkloněné), půdorysně přímé nebo zalomené, stěn základových pasů ve volných nebo zapažených jámách, rýhách, šachtách, včetně případných vzpěr,</v>
      </c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195" t="s">
        <v>224</v>
      </c>
      <c r="D75" s="165"/>
      <c r="E75" s="166">
        <v>35.700000000000003</v>
      </c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146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6">
        <v>16</v>
      </c>
      <c r="B76" s="177" t="s">
        <v>225</v>
      </c>
      <c r="C76" s="194" t="s">
        <v>226</v>
      </c>
      <c r="D76" s="178" t="s">
        <v>208</v>
      </c>
      <c r="E76" s="179">
        <v>0.41790000000000005</v>
      </c>
      <c r="F76" s="180"/>
      <c r="G76" s="181">
        <f>ROUND(E76*F76,2)</f>
        <v>0</v>
      </c>
      <c r="H76" s="180"/>
      <c r="I76" s="181">
        <f>ROUND(E76*H76,2)</f>
        <v>0</v>
      </c>
      <c r="J76" s="180"/>
      <c r="K76" s="181">
        <f>ROUND(E76*J76,2)</f>
        <v>0</v>
      </c>
      <c r="L76" s="181">
        <v>21</v>
      </c>
      <c r="M76" s="181">
        <f>G76*(1+L76/100)</f>
        <v>0</v>
      </c>
      <c r="N76" s="181">
        <v>1.0211600000000001</v>
      </c>
      <c r="O76" s="181">
        <f>ROUND(E76*N76,2)</f>
        <v>0.43</v>
      </c>
      <c r="P76" s="181">
        <v>0</v>
      </c>
      <c r="Q76" s="181">
        <f>ROUND(E76*P76,2)</f>
        <v>0</v>
      </c>
      <c r="R76" s="181" t="s">
        <v>212</v>
      </c>
      <c r="S76" s="181" t="s">
        <v>141</v>
      </c>
      <c r="T76" s="182" t="s">
        <v>141</v>
      </c>
      <c r="U76" s="163">
        <v>23.531000000000002</v>
      </c>
      <c r="V76" s="163">
        <f>ROUND(E76*U76,2)</f>
        <v>9.83</v>
      </c>
      <c r="W76" s="163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142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5" t="s">
        <v>227</v>
      </c>
      <c r="D77" s="165"/>
      <c r="E77" s="166">
        <v>0.42000000000000004</v>
      </c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146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70" t="s">
        <v>135</v>
      </c>
      <c r="B78" s="171" t="s">
        <v>59</v>
      </c>
      <c r="C78" s="193" t="s">
        <v>60</v>
      </c>
      <c r="D78" s="172"/>
      <c r="E78" s="173"/>
      <c r="F78" s="174"/>
      <c r="G78" s="174">
        <f>SUMIF(AG79:AG126,"&lt;&gt;NOR",G79:G126)</f>
        <v>0</v>
      </c>
      <c r="H78" s="174"/>
      <c r="I78" s="174">
        <f>SUM(I79:I126)</f>
        <v>0</v>
      </c>
      <c r="J78" s="174"/>
      <c r="K78" s="174">
        <f>SUM(K79:K126)</f>
        <v>0</v>
      </c>
      <c r="L78" s="174"/>
      <c r="M78" s="174">
        <f>SUM(M79:M126)</f>
        <v>0</v>
      </c>
      <c r="N78" s="174"/>
      <c r="O78" s="174">
        <f>SUM(O79:O126)</f>
        <v>11.12</v>
      </c>
      <c r="P78" s="174"/>
      <c r="Q78" s="174">
        <f>SUM(Q79:Q126)</f>
        <v>0</v>
      </c>
      <c r="R78" s="174"/>
      <c r="S78" s="174"/>
      <c r="T78" s="175"/>
      <c r="U78" s="169"/>
      <c r="V78" s="169">
        <f>SUM(V79:V126)</f>
        <v>139.65</v>
      </c>
      <c r="W78" s="169"/>
      <c r="AG78" t="s">
        <v>136</v>
      </c>
    </row>
    <row r="79" spans="1:60" ht="22.5" outlineLevel="1" x14ac:dyDescent="0.2">
      <c r="A79" s="176">
        <v>17</v>
      </c>
      <c r="B79" s="177" t="s">
        <v>228</v>
      </c>
      <c r="C79" s="194" t="s">
        <v>229</v>
      </c>
      <c r="D79" s="178" t="s">
        <v>157</v>
      </c>
      <c r="E79" s="179">
        <v>0.34430000000000005</v>
      </c>
      <c r="F79" s="180"/>
      <c r="G79" s="181">
        <f>ROUND(E79*F79,2)</f>
        <v>0</v>
      </c>
      <c r="H79" s="180"/>
      <c r="I79" s="181">
        <f>ROUND(E79*H79,2)</f>
        <v>0</v>
      </c>
      <c r="J79" s="180"/>
      <c r="K79" s="181">
        <f>ROUND(E79*J79,2)</f>
        <v>0</v>
      </c>
      <c r="L79" s="181">
        <v>21</v>
      </c>
      <c r="M79" s="181">
        <f>G79*(1+L79/100)</f>
        <v>0</v>
      </c>
      <c r="N79" s="181">
        <v>1.62836</v>
      </c>
      <c r="O79" s="181">
        <f>ROUND(E79*N79,2)</f>
        <v>0.56000000000000005</v>
      </c>
      <c r="P79" s="181">
        <v>0</v>
      </c>
      <c r="Q79" s="181">
        <f>ROUND(E79*P79,2)</f>
        <v>0</v>
      </c>
      <c r="R79" s="181" t="s">
        <v>230</v>
      </c>
      <c r="S79" s="181" t="s">
        <v>141</v>
      </c>
      <c r="T79" s="182" t="s">
        <v>141</v>
      </c>
      <c r="U79" s="163">
        <v>4.8900000000000006</v>
      </c>
      <c r="V79" s="163">
        <f>ROUND(E79*U79,2)</f>
        <v>1.68</v>
      </c>
      <c r="W79" s="163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142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53" t="s">
        <v>231</v>
      </c>
      <c r="D80" s="254"/>
      <c r="E80" s="254"/>
      <c r="F80" s="254"/>
      <c r="G80" s="254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144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195" t="s">
        <v>232</v>
      </c>
      <c r="D81" s="165"/>
      <c r="E81" s="166">
        <v>0.34</v>
      </c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146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6">
        <v>18</v>
      </c>
      <c r="B82" s="177" t="s">
        <v>233</v>
      </c>
      <c r="C82" s="194" t="s">
        <v>234</v>
      </c>
      <c r="D82" s="178" t="s">
        <v>139</v>
      </c>
      <c r="E82" s="179">
        <v>5.8000000000000007</v>
      </c>
      <c r="F82" s="180"/>
      <c r="G82" s="181">
        <f>ROUND(E82*F82,2)</f>
        <v>0</v>
      </c>
      <c r="H82" s="180"/>
      <c r="I82" s="181">
        <f>ROUND(E82*H82,2)</f>
        <v>0</v>
      </c>
      <c r="J82" s="180"/>
      <c r="K82" s="181">
        <f>ROUND(E82*J82,2)</f>
        <v>0</v>
      </c>
      <c r="L82" s="181">
        <v>21</v>
      </c>
      <c r="M82" s="181">
        <f>G82*(1+L82/100)</f>
        <v>0</v>
      </c>
      <c r="N82" s="181">
        <v>0.50065000000000004</v>
      </c>
      <c r="O82" s="181">
        <f>ROUND(E82*N82,2)</f>
        <v>2.9</v>
      </c>
      <c r="P82" s="181">
        <v>0</v>
      </c>
      <c r="Q82" s="181">
        <f>ROUND(E82*P82,2)</f>
        <v>0</v>
      </c>
      <c r="R82" s="181" t="s">
        <v>212</v>
      </c>
      <c r="S82" s="181" t="s">
        <v>141</v>
      </c>
      <c r="T82" s="182" t="s">
        <v>141</v>
      </c>
      <c r="U82" s="163">
        <v>0.69800000000000006</v>
      </c>
      <c r="V82" s="163">
        <f>ROUND(E82*U82,2)</f>
        <v>4.05</v>
      </c>
      <c r="W82" s="163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142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53" t="s">
        <v>235</v>
      </c>
      <c r="D83" s="254"/>
      <c r="E83" s="254"/>
      <c r="F83" s="254"/>
      <c r="G83" s="254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144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5" t="s">
        <v>236</v>
      </c>
      <c r="D84" s="165"/>
      <c r="E84" s="166">
        <v>5.8000000000000007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146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76">
        <v>19</v>
      </c>
      <c r="B85" s="177" t="s">
        <v>237</v>
      </c>
      <c r="C85" s="194" t="s">
        <v>238</v>
      </c>
      <c r="D85" s="178" t="s">
        <v>208</v>
      </c>
      <c r="E85" s="179">
        <v>5.8000000000000003E-2</v>
      </c>
      <c r="F85" s="180"/>
      <c r="G85" s="181">
        <f>ROUND(E85*F85,2)</f>
        <v>0</v>
      </c>
      <c r="H85" s="180"/>
      <c r="I85" s="181">
        <f>ROUND(E85*H85,2)</f>
        <v>0</v>
      </c>
      <c r="J85" s="180"/>
      <c r="K85" s="181">
        <f>ROUND(E85*J85,2)</f>
        <v>0</v>
      </c>
      <c r="L85" s="181">
        <v>21</v>
      </c>
      <c r="M85" s="181">
        <f>G85*(1+L85/100)</f>
        <v>0</v>
      </c>
      <c r="N85" s="181">
        <v>1.0202900000000001</v>
      </c>
      <c r="O85" s="181">
        <f>ROUND(E85*N85,2)</f>
        <v>0.06</v>
      </c>
      <c r="P85" s="181">
        <v>0</v>
      </c>
      <c r="Q85" s="181">
        <f>ROUND(E85*P85,2)</f>
        <v>0</v>
      </c>
      <c r="R85" s="181" t="s">
        <v>212</v>
      </c>
      <c r="S85" s="181" t="s">
        <v>141</v>
      </c>
      <c r="T85" s="182" t="s">
        <v>141</v>
      </c>
      <c r="U85" s="163">
        <v>25.271000000000001</v>
      </c>
      <c r="V85" s="163">
        <f>ROUND(E85*U85,2)</f>
        <v>1.47</v>
      </c>
      <c r="W85" s="163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142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253" t="s">
        <v>239</v>
      </c>
      <c r="D86" s="254"/>
      <c r="E86" s="254"/>
      <c r="F86" s="254"/>
      <c r="G86" s="254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144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5" t="s">
        <v>240</v>
      </c>
      <c r="D87" s="165"/>
      <c r="E87" s="166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146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5" t="s">
        <v>241</v>
      </c>
      <c r="D88" s="165"/>
      <c r="E88" s="166">
        <v>6.0000000000000005E-2</v>
      </c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146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6">
        <v>20</v>
      </c>
      <c r="B89" s="177" t="s">
        <v>242</v>
      </c>
      <c r="C89" s="194" t="s">
        <v>243</v>
      </c>
      <c r="D89" s="178" t="s">
        <v>244</v>
      </c>
      <c r="E89" s="179">
        <v>4</v>
      </c>
      <c r="F89" s="180"/>
      <c r="G89" s="181">
        <f>ROUND(E89*F89,2)</f>
        <v>0</v>
      </c>
      <c r="H89" s="180"/>
      <c r="I89" s="181">
        <f>ROUND(E89*H89,2)</f>
        <v>0</v>
      </c>
      <c r="J89" s="180"/>
      <c r="K89" s="181">
        <f>ROUND(E89*J89,2)</f>
        <v>0</v>
      </c>
      <c r="L89" s="181">
        <v>21</v>
      </c>
      <c r="M89" s="181">
        <f>G89*(1+L89/100)</f>
        <v>0</v>
      </c>
      <c r="N89" s="181">
        <v>9.5000000000000015E-3</v>
      </c>
      <c r="O89" s="181">
        <f>ROUND(E89*N89,2)</f>
        <v>0.04</v>
      </c>
      <c r="P89" s="181">
        <v>0</v>
      </c>
      <c r="Q89" s="181">
        <f>ROUND(E89*P89,2)</f>
        <v>0</v>
      </c>
      <c r="R89" s="181"/>
      <c r="S89" s="181" t="s">
        <v>141</v>
      </c>
      <c r="T89" s="182" t="s">
        <v>141</v>
      </c>
      <c r="U89" s="163">
        <v>0.30100000000000005</v>
      </c>
      <c r="V89" s="163">
        <f>ROUND(E89*U89,2)</f>
        <v>1.2</v>
      </c>
      <c r="W89" s="163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142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5" t="s">
        <v>61</v>
      </c>
      <c r="D90" s="165"/>
      <c r="E90" s="166">
        <v>4</v>
      </c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146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76">
        <v>21</v>
      </c>
      <c r="B91" s="177" t="s">
        <v>245</v>
      </c>
      <c r="C91" s="194" t="s">
        <v>246</v>
      </c>
      <c r="D91" s="178" t="s">
        <v>244</v>
      </c>
      <c r="E91" s="179">
        <v>2</v>
      </c>
      <c r="F91" s="180"/>
      <c r="G91" s="181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81">
        <v>4.0660000000000002E-2</v>
      </c>
      <c r="O91" s="181">
        <f>ROUND(E91*N91,2)</f>
        <v>0.08</v>
      </c>
      <c r="P91" s="181">
        <v>0</v>
      </c>
      <c r="Q91" s="181">
        <f>ROUND(E91*P91,2)</f>
        <v>0</v>
      </c>
      <c r="R91" s="181" t="s">
        <v>212</v>
      </c>
      <c r="S91" s="181" t="s">
        <v>141</v>
      </c>
      <c r="T91" s="182" t="s">
        <v>141</v>
      </c>
      <c r="U91" s="163">
        <v>0.35100000000000003</v>
      </c>
      <c r="V91" s="163">
        <f>ROUND(E91*U91,2)</f>
        <v>0.7</v>
      </c>
      <c r="W91" s="163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142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5" t="s">
        <v>57</v>
      </c>
      <c r="D92" s="165"/>
      <c r="E92" s="166">
        <v>2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146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6">
        <v>22</v>
      </c>
      <c r="B93" s="177" t="s">
        <v>247</v>
      </c>
      <c r="C93" s="194" t="s">
        <v>248</v>
      </c>
      <c r="D93" s="178" t="s">
        <v>139</v>
      </c>
      <c r="E93" s="179">
        <v>80.410000000000011</v>
      </c>
      <c r="F93" s="180"/>
      <c r="G93" s="181">
        <f>ROUND(E93*F93,2)</f>
        <v>0</v>
      </c>
      <c r="H93" s="180"/>
      <c r="I93" s="181">
        <f>ROUND(E93*H93,2)</f>
        <v>0</v>
      </c>
      <c r="J93" s="180"/>
      <c r="K93" s="181">
        <f>ROUND(E93*J93,2)</f>
        <v>0</v>
      </c>
      <c r="L93" s="181">
        <v>21</v>
      </c>
      <c r="M93" s="181">
        <f>G93*(1+L93/100)</f>
        <v>0</v>
      </c>
      <c r="N93" s="181">
        <v>0</v>
      </c>
      <c r="O93" s="181">
        <f>ROUND(E93*N93,2)</f>
        <v>0</v>
      </c>
      <c r="P93" s="181">
        <v>0</v>
      </c>
      <c r="Q93" s="181">
        <f>ROUND(E93*P93,2)</f>
        <v>0</v>
      </c>
      <c r="R93" s="181" t="s">
        <v>249</v>
      </c>
      <c r="S93" s="181" t="s">
        <v>250</v>
      </c>
      <c r="T93" s="182" t="s">
        <v>250</v>
      </c>
      <c r="U93" s="163">
        <v>0.51600000000000001</v>
      </c>
      <c r="V93" s="163">
        <f>ROUND(E93*U93,2)</f>
        <v>41.49</v>
      </c>
      <c r="W93" s="163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142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253" t="s">
        <v>251</v>
      </c>
      <c r="D94" s="254"/>
      <c r="E94" s="254"/>
      <c r="F94" s="254"/>
      <c r="G94" s="254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144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195" t="s">
        <v>252</v>
      </c>
      <c r="D95" s="165"/>
      <c r="E95" s="166">
        <v>80.410000000000011</v>
      </c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146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76">
        <v>23</v>
      </c>
      <c r="B96" s="177" t="s">
        <v>253</v>
      </c>
      <c r="C96" s="194" t="s">
        <v>254</v>
      </c>
      <c r="D96" s="178" t="s">
        <v>139</v>
      </c>
      <c r="E96" s="179">
        <v>26.55</v>
      </c>
      <c r="F96" s="180"/>
      <c r="G96" s="181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1">
        <v>0.16463000000000003</v>
      </c>
      <c r="O96" s="181">
        <f>ROUND(E96*N96,2)</f>
        <v>4.37</v>
      </c>
      <c r="P96" s="181">
        <v>0</v>
      </c>
      <c r="Q96" s="181">
        <f>ROUND(E96*P96,2)</f>
        <v>0</v>
      </c>
      <c r="R96" s="181" t="s">
        <v>212</v>
      </c>
      <c r="S96" s="181" t="s">
        <v>141</v>
      </c>
      <c r="T96" s="182" t="s">
        <v>141</v>
      </c>
      <c r="U96" s="163">
        <v>0.69100000000000006</v>
      </c>
      <c r="V96" s="163">
        <f>ROUND(E96*U96,2)</f>
        <v>18.350000000000001</v>
      </c>
      <c r="W96" s="163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142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60"/>
      <c r="B97" s="161"/>
      <c r="C97" s="253" t="s">
        <v>255</v>
      </c>
      <c r="D97" s="254"/>
      <c r="E97" s="254"/>
      <c r="F97" s="254"/>
      <c r="G97" s="254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144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83" t="str">
        <f>C97</f>
        <v>jednoduché nebo příčky zděné do svislé dřevěné, cihelné, betonové nebo ocelové konstrukce na jakoukoliv maltu vápenocementovou (MVC) nebo cementovou (MC),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5" t="s">
        <v>256</v>
      </c>
      <c r="D98" s="165"/>
      <c r="E98" s="166">
        <v>26.55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146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6">
        <v>24</v>
      </c>
      <c r="B99" s="177" t="s">
        <v>257</v>
      </c>
      <c r="C99" s="194" t="s">
        <v>258</v>
      </c>
      <c r="D99" s="178" t="s">
        <v>152</v>
      </c>
      <c r="E99" s="179">
        <v>8</v>
      </c>
      <c r="F99" s="180"/>
      <c r="G99" s="181">
        <f>ROUND(E99*F99,2)</f>
        <v>0</v>
      </c>
      <c r="H99" s="180"/>
      <c r="I99" s="181">
        <f>ROUND(E99*H99,2)</f>
        <v>0</v>
      </c>
      <c r="J99" s="180"/>
      <c r="K99" s="181">
        <f>ROUND(E99*J99,2)</f>
        <v>0</v>
      </c>
      <c r="L99" s="181">
        <v>21</v>
      </c>
      <c r="M99" s="181">
        <f>G99*(1+L99/100)</f>
        <v>0</v>
      </c>
      <c r="N99" s="181">
        <v>8.0000000000000007E-5</v>
      </c>
      <c r="O99" s="181">
        <f>ROUND(E99*N99,2)</f>
        <v>0</v>
      </c>
      <c r="P99" s="181">
        <v>0</v>
      </c>
      <c r="Q99" s="181">
        <f>ROUND(E99*P99,2)</f>
        <v>0</v>
      </c>
      <c r="R99" s="181" t="s">
        <v>230</v>
      </c>
      <c r="S99" s="181" t="s">
        <v>141</v>
      </c>
      <c r="T99" s="182" t="s">
        <v>141</v>
      </c>
      <c r="U99" s="163">
        <v>0.18000000000000002</v>
      </c>
      <c r="V99" s="163">
        <f>ROUND(E99*U99,2)</f>
        <v>1.44</v>
      </c>
      <c r="W99" s="163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142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5" t="s">
        <v>259</v>
      </c>
      <c r="D100" s="165"/>
      <c r="E100" s="166">
        <v>8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146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6">
        <v>25</v>
      </c>
      <c r="B101" s="177" t="s">
        <v>260</v>
      </c>
      <c r="C101" s="194" t="s">
        <v>261</v>
      </c>
      <c r="D101" s="178" t="s">
        <v>139</v>
      </c>
      <c r="E101" s="179">
        <v>0.81</v>
      </c>
      <c r="F101" s="180"/>
      <c r="G101" s="181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81">
        <v>0.14115000000000003</v>
      </c>
      <c r="O101" s="181">
        <f>ROUND(E101*N101,2)</f>
        <v>0.11</v>
      </c>
      <c r="P101" s="181">
        <v>0</v>
      </c>
      <c r="Q101" s="181">
        <f>ROUND(E101*P101,2)</f>
        <v>0</v>
      </c>
      <c r="R101" s="181" t="s">
        <v>212</v>
      </c>
      <c r="S101" s="181" t="s">
        <v>141</v>
      </c>
      <c r="T101" s="182" t="s">
        <v>141</v>
      </c>
      <c r="U101" s="163">
        <v>0.68400000000000005</v>
      </c>
      <c r="V101" s="163">
        <f>ROUND(E101*U101,2)</f>
        <v>0.55000000000000004</v>
      </c>
      <c r="W101" s="16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142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253" t="s">
        <v>262</v>
      </c>
      <c r="D102" s="254"/>
      <c r="E102" s="254"/>
      <c r="F102" s="254"/>
      <c r="G102" s="254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144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5" t="s">
        <v>263</v>
      </c>
      <c r="D103" s="165"/>
      <c r="E103" s="166">
        <v>0.81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146</v>
      </c>
      <c r="AH103" s="153">
        <v>0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76">
        <v>26</v>
      </c>
      <c r="B104" s="177" t="s">
        <v>264</v>
      </c>
      <c r="C104" s="194" t="s">
        <v>265</v>
      </c>
      <c r="D104" s="178" t="s">
        <v>152</v>
      </c>
      <c r="E104" s="179">
        <v>14</v>
      </c>
      <c r="F104" s="180"/>
      <c r="G104" s="181">
        <f>ROUND(E104*F104,2)</f>
        <v>0</v>
      </c>
      <c r="H104" s="180"/>
      <c r="I104" s="181">
        <f>ROUND(E104*H104,2)</f>
        <v>0</v>
      </c>
      <c r="J104" s="180"/>
      <c r="K104" s="181">
        <f>ROUND(E104*J104,2)</f>
        <v>0</v>
      </c>
      <c r="L104" s="181">
        <v>21</v>
      </c>
      <c r="M104" s="181">
        <f>G104*(1+L104/100)</f>
        <v>0</v>
      </c>
      <c r="N104" s="181">
        <v>1.1800000000000001E-3</v>
      </c>
      <c r="O104" s="181">
        <f>ROUND(E104*N104,2)</f>
        <v>0.02</v>
      </c>
      <c r="P104" s="181">
        <v>0</v>
      </c>
      <c r="Q104" s="181">
        <f>ROUND(E104*P104,2)</f>
        <v>0</v>
      </c>
      <c r="R104" s="181" t="s">
        <v>230</v>
      </c>
      <c r="S104" s="181" t="s">
        <v>141</v>
      </c>
      <c r="T104" s="182" t="s">
        <v>141</v>
      </c>
      <c r="U104" s="163">
        <v>1.1500000000000001</v>
      </c>
      <c r="V104" s="163">
        <f>ROUND(E104*U104,2)</f>
        <v>16.100000000000001</v>
      </c>
      <c r="W104" s="16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142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5" t="s">
        <v>266</v>
      </c>
      <c r="D105" s="165"/>
      <c r="E105" s="166">
        <v>14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146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76">
        <v>27</v>
      </c>
      <c r="B106" s="177" t="s">
        <v>267</v>
      </c>
      <c r="C106" s="194" t="s">
        <v>268</v>
      </c>
      <c r="D106" s="178" t="s">
        <v>139</v>
      </c>
      <c r="E106" s="179">
        <v>47.118750000000006</v>
      </c>
      <c r="F106" s="180"/>
      <c r="G106" s="181">
        <f>ROUND(E106*F106,2)</f>
        <v>0</v>
      </c>
      <c r="H106" s="180"/>
      <c r="I106" s="181">
        <f>ROUND(E106*H106,2)</f>
        <v>0</v>
      </c>
      <c r="J106" s="180"/>
      <c r="K106" s="181">
        <f>ROUND(E106*J106,2)</f>
        <v>0</v>
      </c>
      <c r="L106" s="181">
        <v>21</v>
      </c>
      <c r="M106" s="181">
        <f>G106*(1+L106/100)</f>
        <v>0</v>
      </c>
      <c r="N106" s="181">
        <v>1.2150000000000001E-2</v>
      </c>
      <c r="O106" s="181">
        <f>ROUND(E106*N106,2)</f>
        <v>0.56999999999999995</v>
      </c>
      <c r="P106" s="181">
        <v>0</v>
      </c>
      <c r="Q106" s="181">
        <f>ROUND(E106*P106,2)</f>
        <v>0</v>
      </c>
      <c r="R106" s="181" t="s">
        <v>212</v>
      </c>
      <c r="S106" s="181" t="s">
        <v>141</v>
      </c>
      <c r="T106" s="182" t="s">
        <v>141</v>
      </c>
      <c r="U106" s="163">
        <v>1.0110000000000001</v>
      </c>
      <c r="V106" s="163">
        <f>ROUND(E106*U106,2)</f>
        <v>47.64</v>
      </c>
      <c r="W106" s="16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142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195" t="s">
        <v>269</v>
      </c>
      <c r="D107" s="165"/>
      <c r="E107" s="166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146</v>
      </c>
      <c r="AH107" s="153">
        <v>0</v>
      </c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5" t="s">
        <v>270</v>
      </c>
      <c r="D108" s="165"/>
      <c r="E108" s="166">
        <v>16.37</v>
      </c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146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195" t="s">
        <v>271</v>
      </c>
      <c r="D109" s="165"/>
      <c r="E109" s="166">
        <v>8.91</v>
      </c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146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195" t="s">
        <v>272</v>
      </c>
      <c r="D110" s="165"/>
      <c r="E110" s="166">
        <v>14.170000000000002</v>
      </c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146</v>
      </c>
      <c r="AH110" s="153">
        <v>0</v>
      </c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195" t="s">
        <v>273</v>
      </c>
      <c r="D111" s="165"/>
      <c r="E111" s="166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146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5" t="s">
        <v>274</v>
      </c>
      <c r="D112" s="165"/>
      <c r="E112" s="166">
        <v>5.4187500000000002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146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195" t="s">
        <v>275</v>
      </c>
      <c r="D113" s="165"/>
      <c r="E113" s="166">
        <v>2.25</v>
      </c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146</v>
      </c>
      <c r="AH113" s="153">
        <v>0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76">
        <v>28</v>
      </c>
      <c r="B114" s="177" t="s">
        <v>276</v>
      </c>
      <c r="C114" s="194" t="s">
        <v>277</v>
      </c>
      <c r="D114" s="178" t="s">
        <v>139</v>
      </c>
      <c r="E114" s="179">
        <v>2.25</v>
      </c>
      <c r="F114" s="180"/>
      <c r="G114" s="181">
        <f>ROUND(E114*F114,2)</f>
        <v>0</v>
      </c>
      <c r="H114" s="180"/>
      <c r="I114" s="181">
        <f>ROUND(E114*H114,2)</f>
        <v>0</v>
      </c>
      <c r="J114" s="180"/>
      <c r="K114" s="181">
        <f>ROUND(E114*J114,2)</f>
        <v>0</v>
      </c>
      <c r="L114" s="181">
        <v>21</v>
      </c>
      <c r="M114" s="181">
        <f>G114*(1+L114/100)</f>
        <v>0</v>
      </c>
      <c r="N114" s="181">
        <v>0</v>
      </c>
      <c r="O114" s="181">
        <f>ROUND(E114*N114,2)</f>
        <v>0</v>
      </c>
      <c r="P114" s="181">
        <v>0</v>
      </c>
      <c r="Q114" s="181">
        <f>ROUND(E114*P114,2)</f>
        <v>0</v>
      </c>
      <c r="R114" s="181" t="s">
        <v>212</v>
      </c>
      <c r="S114" s="181" t="s">
        <v>141</v>
      </c>
      <c r="T114" s="182" t="s">
        <v>141</v>
      </c>
      <c r="U114" s="163">
        <v>0.43000000000000005</v>
      </c>
      <c r="V114" s="163">
        <f>ROUND(E114*U114,2)</f>
        <v>0.97</v>
      </c>
      <c r="W114" s="16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142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195" t="s">
        <v>278</v>
      </c>
      <c r="D115" s="165"/>
      <c r="E115" s="166">
        <v>2.25</v>
      </c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146</v>
      </c>
      <c r="AH115" s="153">
        <v>0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76">
        <v>29</v>
      </c>
      <c r="B116" s="177" t="s">
        <v>279</v>
      </c>
      <c r="C116" s="194" t="s">
        <v>280</v>
      </c>
      <c r="D116" s="178" t="s">
        <v>139</v>
      </c>
      <c r="E116" s="179">
        <v>14.328750000000001</v>
      </c>
      <c r="F116" s="180"/>
      <c r="G116" s="181">
        <f>ROUND(E116*F116,2)</f>
        <v>0</v>
      </c>
      <c r="H116" s="180"/>
      <c r="I116" s="181">
        <f>ROUND(E116*H116,2)</f>
        <v>0</v>
      </c>
      <c r="J116" s="180"/>
      <c r="K116" s="181">
        <f>ROUND(E116*J116,2)</f>
        <v>0</v>
      </c>
      <c r="L116" s="181">
        <v>21</v>
      </c>
      <c r="M116" s="181">
        <f>G116*(1+L116/100)</f>
        <v>0</v>
      </c>
      <c r="N116" s="181">
        <v>0</v>
      </c>
      <c r="O116" s="181">
        <f>ROUND(E116*N116,2)</f>
        <v>0</v>
      </c>
      <c r="P116" s="181">
        <v>0</v>
      </c>
      <c r="Q116" s="181">
        <f>ROUND(E116*P116,2)</f>
        <v>0</v>
      </c>
      <c r="R116" s="181" t="s">
        <v>212</v>
      </c>
      <c r="S116" s="181" t="s">
        <v>141</v>
      </c>
      <c r="T116" s="182" t="s">
        <v>141</v>
      </c>
      <c r="U116" s="163">
        <v>0.28000000000000003</v>
      </c>
      <c r="V116" s="163">
        <f>ROUND(E116*U116,2)</f>
        <v>4.01</v>
      </c>
      <c r="W116" s="16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142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5" t="s">
        <v>271</v>
      </c>
      <c r="D117" s="165"/>
      <c r="E117" s="166">
        <v>8.91</v>
      </c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146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5" t="s">
        <v>274</v>
      </c>
      <c r="D118" s="165"/>
      <c r="E118" s="166">
        <v>5.4187500000000002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146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76">
        <v>30</v>
      </c>
      <c r="B119" s="177" t="s">
        <v>281</v>
      </c>
      <c r="C119" s="194" t="s">
        <v>282</v>
      </c>
      <c r="D119" s="178" t="s">
        <v>283</v>
      </c>
      <c r="E119" s="179">
        <v>2</v>
      </c>
      <c r="F119" s="180"/>
      <c r="G119" s="181">
        <f>ROUND(E119*F119,2)</f>
        <v>0</v>
      </c>
      <c r="H119" s="180"/>
      <c r="I119" s="181">
        <f>ROUND(E119*H119,2)</f>
        <v>0</v>
      </c>
      <c r="J119" s="180"/>
      <c r="K119" s="181">
        <f>ROUND(E119*J119,2)</f>
        <v>0</v>
      </c>
      <c r="L119" s="181">
        <v>21</v>
      </c>
      <c r="M119" s="181">
        <f>G119*(1+L119/100)</f>
        <v>0</v>
      </c>
      <c r="N119" s="181">
        <v>0</v>
      </c>
      <c r="O119" s="181">
        <f>ROUND(E119*N119,2)</f>
        <v>0</v>
      </c>
      <c r="P119" s="181">
        <v>0</v>
      </c>
      <c r="Q119" s="181">
        <f>ROUND(E119*P119,2)</f>
        <v>0</v>
      </c>
      <c r="R119" s="181"/>
      <c r="S119" s="181" t="s">
        <v>284</v>
      </c>
      <c r="T119" s="182" t="s">
        <v>285</v>
      </c>
      <c r="U119" s="163">
        <v>0</v>
      </c>
      <c r="V119" s="163">
        <f>ROUND(E119*U119,2)</f>
        <v>0</v>
      </c>
      <c r="W119" s="163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142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195" t="s">
        <v>286</v>
      </c>
      <c r="D120" s="165"/>
      <c r="E120" s="166">
        <v>2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146</v>
      </c>
      <c r="AH120" s="153">
        <v>0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76">
        <v>31</v>
      </c>
      <c r="B121" s="177" t="s">
        <v>287</v>
      </c>
      <c r="C121" s="194" t="s">
        <v>288</v>
      </c>
      <c r="D121" s="178" t="s">
        <v>208</v>
      </c>
      <c r="E121" s="179">
        <v>0.1726</v>
      </c>
      <c r="F121" s="180"/>
      <c r="G121" s="181">
        <f>ROUND(E121*F121,2)</f>
        <v>0</v>
      </c>
      <c r="H121" s="180"/>
      <c r="I121" s="181">
        <f>ROUND(E121*H121,2)</f>
        <v>0</v>
      </c>
      <c r="J121" s="180"/>
      <c r="K121" s="181">
        <f>ROUND(E121*J121,2)</f>
        <v>0</v>
      </c>
      <c r="L121" s="181">
        <v>21</v>
      </c>
      <c r="M121" s="181">
        <f>G121*(1+L121/100)</f>
        <v>0</v>
      </c>
      <c r="N121" s="181">
        <v>1</v>
      </c>
      <c r="O121" s="181">
        <f>ROUND(E121*N121,2)</f>
        <v>0.17</v>
      </c>
      <c r="P121" s="181">
        <v>0</v>
      </c>
      <c r="Q121" s="181">
        <f>ROUND(E121*P121,2)</f>
        <v>0</v>
      </c>
      <c r="R121" s="181" t="s">
        <v>289</v>
      </c>
      <c r="S121" s="181" t="s">
        <v>141</v>
      </c>
      <c r="T121" s="182" t="s">
        <v>141</v>
      </c>
      <c r="U121" s="163">
        <v>0</v>
      </c>
      <c r="V121" s="163">
        <f>ROUND(E121*U121,2)</f>
        <v>0</v>
      </c>
      <c r="W121" s="163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290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195" t="s">
        <v>291</v>
      </c>
      <c r="D122" s="165"/>
      <c r="E122" s="166">
        <v>0.17</v>
      </c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146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76">
        <v>32</v>
      </c>
      <c r="B123" s="177" t="s">
        <v>292</v>
      </c>
      <c r="C123" s="194" t="s">
        <v>293</v>
      </c>
      <c r="D123" s="178" t="s">
        <v>244</v>
      </c>
      <c r="E123" s="179">
        <v>4.0804</v>
      </c>
      <c r="F123" s="180"/>
      <c r="G123" s="181">
        <f>ROUND(E123*F123,2)</f>
        <v>0</v>
      </c>
      <c r="H123" s="180"/>
      <c r="I123" s="181">
        <f>ROUND(E123*H123,2)</f>
        <v>0</v>
      </c>
      <c r="J123" s="180"/>
      <c r="K123" s="181">
        <f>ROUND(E123*J123,2)</f>
        <v>0</v>
      </c>
      <c r="L123" s="181">
        <v>21</v>
      </c>
      <c r="M123" s="181">
        <f>G123*(1+L123/100)</f>
        <v>0</v>
      </c>
      <c r="N123" s="181">
        <v>5.5E-2</v>
      </c>
      <c r="O123" s="181">
        <f>ROUND(E123*N123,2)</f>
        <v>0.22</v>
      </c>
      <c r="P123" s="181">
        <v>0</v>
      </c>
      <c r="Q123" s="181">
        <f>ROUND(E123*P123,2)</f>
        <v>0</v>
      </c>
      <c r="R123" s="181" t="s">
        <v>289</v>
      </c>
      <c r="S123" s="181" t="s">
        <v>141</v>
      </c>
      <c r="T123" s="182" t="s">
        <v>141</v>
      </c>
      <c r="U123" s="163">
        <v>0</v>
      </c>
      <c r="V123" s="163">
        <f>ROUND(E123*U123,2)</f>
        <v>0</v>
      </c>
      <c r="W123" s="16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290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5" t="s">
        <v>294</v>
      </c>
      <c r="D124" s="165"/>
      <c r="E124" s="166">
        <v>4.08</v>
      </c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146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33.75" outlineLevel="1" x14ac:dyDescent="0.2">
      <c r="A125" s="176">
        <v>33</v>
      </c>
      <c r="B125" s="177" t="s">
        <v>295</v>
      </c>
      <c r="C125" s="194" t="s">
        <v>296</v>
      </c>
      <c r="D125" s="178" t="s">
        <v>139</v>
      </c>
      <c r="E125" s="179">
        <v>80.410000000000011</v>
      </c>
      <c r="F125" s="180"/>
      <c r="G125" s="181">
        <f>ROUND(E125*F125,2)</f>
        <v>0</v>
      </c>
      <c r="H125" s="180"/>
      <c r="I125" s="181">
        <f>ROUND(E125*H125,2)</f>
        <v>0</v>
      </c>
      <c r="J125" s="180"/>
      <c r="K125" s="181">
        <f>ROUND(E125*J125,2)</f>
        <v>0</v>
      </c>
      <c r="L125" s="181">
        <v>21</v>
      </c>
      <c r="M125" s="181">
        <f>G125*(1+L125/100)</f>
        <v>0</v>
      </c>
      <c r="N125" s="181">
        <v>2.5100000000000001E-2</v>
      </c>
      <c r="O125" s="181">
        <f>ROUND(E125*N125,2)</f>
        <v>2.02</v>
      </c>
      <c r="P125" s="181">
        <v>0</v>
      </c>
      <c r="Q125" s="181">
        <f>ROUND(E125*P125,2)</f>
        <v>0</v>
      </c>
      <c r="R125" s="181" t="s">
        <v>289</v>
      </c>
      <c r="S125" s="181" t="s">
        <v>250</v>
      </c>
      <c r="T125" s="182" t="s">
        <v>250</v>
      </c>
      <c r="U125" s="163">
        <v>0</v>
      </c>
      <c r="V125" s="163">
        <f>ROUND(E125*U125,2)</f>
        <v>0</v>
      </c>
      <c r="W125" s="163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290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5" t="s">
        <v>297</v>
      </c>
      <c r="D126" s="165"/>
      <c r="E126" s="166">
        <v>80.410000000000011</v>
      </c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146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x14ac:dyDescent="0.2">
      <c r="A127" s="170" t="s">
        <v>135</v>
      </c>
      <c r="B127" s="171" t="s">
        <v>61</v>
      </c>
      <c r="C127" s="193" t="s">
        <v>62</v>
      </c>
      <c r="D127" s="172"/>
      <c r="E127" s="173"/>
      <c r="F127" s="174"/>
      <c r="G127" s="174">
        <f>SUMIF(AG128:AG151,"&lt;&gt;NOR",G128:G151)</f>
        <v>0</v>
      </c>
      <c r="H127" s="174"/>
      <c r="I127" s="174">
        <f>SUM(I128:I151)</f>
        <v>0</v>
      </c>
      <c r="J127" s="174"/>
      <c r="K127" s="174">
        <f>SUM(K128:K151)</f>
        <v>0</v>
      </c>
      <c r="L127" s="174"/>
      <c r="M127" s="174">
        <f>SUM(M128:M151)</f>
        <v>0</v>
      </c>
      <c r="N127" s="174"/>
      <c r="O127" s="174">
        <f>SUM(O128:O151)</f>
        <v>1.2000000000000002</v>
      </c>
      <c r="P127" s="174"/>
      <c r="Q127" s="174">
        <f>SUM(Q128:Q151)</f>
        <v>0</v>
      </c>
      <c r="R127" s="174"/>
      <c r="S127" s="174"/>
      <c r="T127" s="175"/>
      <c r="U127" s="169"/>
      <c r="V127" s="169">
        <f>SUM(V128:V151)</f>
        <v>10.660000000000002</v>
      </c>
      <c r="W127" s="169"/>
      <c r="AG127" t="s">
        <v>136</v>
      </c>
    </row>
    <row r="128" spans="1:60" ht="22.5" outlineLevel="1" x14ac:dyDescent="0.2">
      <c r="A128" s="176">
        <v>34</v>
      </c>
      <c r="B128" s="177" t="s">
        <v>298</v>
      </c>
      <c r="C128" s="194" t="s">
        <v>299</v>
      </c>
      <c r="D128" s="178" t="s">
        <v>244</v>
      </c>
      <c r="E128" s="179">
        <v>4</v>
      </c>
      <c r="F128" s="180"/>
      <c r="G128" s="181">
        <f>ROUND(E128*F128,2)</f>
        <v>0</v>
      </c>
      <c r="H128" s="180"/>
      <c r="I128" s="181">
        <f>ROUND(E128*H128,2)</f>
        <v>0</v>
      </c>
      <c r="J128" s="180"/>
      <c r="K128" s="181">
        <f>ROUND(E128*J128,2)</f>
        <v>0</v>
      </c>
      <c r="L128" s="181">
        <v>21</v>
      </c>
      <c r="M128" s="181">
        <f>G128*(1+L128/100)</f>
        <v>0</v>
      </c>
      <c r="N128" s="181">
        <v>2.5610000000000001E-2</v>
      </c>
      <c r="O128" s="181">
        <f>ROUND(E128*N128,2)</f>
        <v>0.1</v>
      </c>
      <c r="P128" s="181">
        <v>0</v>
      </c>
      <c r="Q128" s="181">
        <f>ROUND(E128*P128,2)</f>
        <v>0</v>
      </c>
      <c r="R128" s="181"/>
      <c r="S128" s="181" t="s">
        <v>141</v>
      </c>
      <c r="T128" s="182" t="s">
        <v>141</v>
      </c>
      <c r="U128" s="163">
        <v>0.29300000000000004</v>
      </c>
      <c r="V128" s="163">
        <f>ROUND(E128*U128,2)</f>
        <v>1.17</v>
      </c>
      <c r="W128" s="16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142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195" t="s">
        <v>61</v>
      </c>
      <c r="D129" s="165"/>
      <c r="E129" s="166">
        <v>4</v>
      </c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146</v>
      </c>
      <c r="AH129" s="153">
        <v>0</v>
      </c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76">
        <v>35</v>
      </c>
      <c r="B130" s="177" t="s">
        <v>300</v>
      </c>
      <c r="C130" s="194" t="s">
        <v>301</v>
      </c>
      <c r="D130" s="178" t="s">
        <v>244</v>
      </c>
      <c r="E130" s="179">
        <v>1</v>
      </c>
      <c r="F130" s="180"/>
      <c r="G130" s="181">
        <f>ROUND(E130*F130,2)</f>
        <v>0</v>
      </c>
      <c r="H130" s="180"/>
      <c r="I130" s="181">
        <f>ROUND(E130*H130,2)</f>
        <v>0</v>
      </c>
      <c r="J130" s="180"/>
      <c r="K130" s="181">
        <f>ROUND(E130*J130,2)</f>
        <v>0</v>
      </c>
      <c r="L130" s="181">
        <v>21</v>
      </c>
      <c r="M130" s="181">
        <f>G130*(1+L130/100)</f>
        <v>0</v>
      </c>
      <c r="N130" s="181">
        <v>8.0500000000000002E-2</v>
      </c>
      <c r="O130" s="181">
        <f>ROUND(E130*N130,2)</f>
        <v>0.08</v>
      </c>
      <c r="P130" s="181">
        <v>0</v>
      </c>
      <c r="Q130" s="181">
        <f>ROUND(E130*P130,2)</f>
        <v>0</v>
      </c>
      <c r="R130" s="181"/>
      <c r="S130" s="181" t="s">
        <v>141</v>
      </c>
      <c r="T130" s="182" t="s">
        <v>141</v>
      </c>
      <c r="U130" s="163">
        <v>0.35300000000000004</v>
      </c>
      <c r="V130" s="163">
        <f>ROUND(E130*U130,2)</f>
        <v>0.35</v>
      </c>
      <c r="W130" s="16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142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195" t="s">
        <v>55</v>
      </c>
      <c r="D131" s="165"/>
      <c r="E131" s="166">
        <v>1</v>
      </c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146</v>
      </c>
      <c r="AH131" s="153">
        <v>0</v>
      </c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6">
        <v>36</v>
      </c>
      <c r="B132" s="177" t="s">
        <v>302</v>
      </c>
      <c r="C132" s="194" t="s">
        <v>303</v>
      </c>
      <c r="D132" s="178" t="s">
        <v>244</v>
      </c>
      <c r="E132" s="179">
        <v>6</v>
      </c>
      <c r="F132" s="180"/>
      <c r="G132" s="181">
        <f>ROUND(E132*F132,2)</f>
        <v>0</v>
      </c>
      <c r="H132" s="180"/>
      <c r="I132" s="181">
        <f>ROUND(E132*H132,2)</f>
        <v>0</v>
      </c>
      <c r="J132" s="180"/>
      <c r="K132" s="181">
        <f>ROUND(E132*J132,2)</f>
        <v>0</v>
      </c>
      <c r="L132" s="181">
        <v>21</v>
      </c>
      <c r="M132" s="181">
        <f>G132*(1+L132/100)</f>
        <v>0</v>
      </c>
      <c r="N132" s="181">
        <v>7.1300000000000001E-3</v>
      </c>
      <c r="O132" s="181">
        <f>ROUND(E132*N132,2)</f>
        <v>0.04</v>
      </c>
      <c r="P132" s="181">
        <v>0</v>
      </c>
      <c r="Q132" s="181">
        <f>ROUND(E132*P132,2)</f>
        <v>0</v>
      </c>
      <c r="R132" s="181"/>
      <c r="S132" s="181" t="s">
        <v>141</v>
      </c>
      <c r="T132" s="182" t="s">
        <v>141</v>
      </c>
      <c r="U132" s="163">
        <v>0.48000000000000004</v>
      </c>
      <c r="V132" s="163">
        <f>ROUND(E132*U132,2)</f>
        <v>2.88</v>
      </c>
      <c r="W132" s="16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142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195" t="s">
        <v>304</v>
      </c>
      <c r="D133" s="165"/>
      <c r="E133" s="166">
        <v>6</v>
      </c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146</v>
      </c>
      <c r="AH133" s="153">
        <v>0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6">
        <v>37</v>
      </c>
      <c r="B134" s="177" t="s">
        <v>305</v>
      </c>
      <c r="C134" s="194" t="s">
        <v>306</v>
      </c>
      <c r="D134" s="178" t="s">
        <v>157</v>
      </c>
      <c r="E134" s="179">
        <v>0.36000000000000004</v>
      </c>
      <c r="F134" s="180"/>
      <c r="G134" s="181">
        <f>ROUND(E134*F134,2)</f>
        <v>0</v>
      </c>
      <c r="H134" s="180"/>
      <c r="I134" s="181">
        <f>ROUND(E134*H134,2)</f>
        <v>0</v>
      </c>
      <c r="J134" s="180"/>
      <c r="K134" s="181">
        <f>ROUND(E134*J134,2)</f>
        <v>0</v>
      </c>
      <c r="L134" s="181">
        <v>21</v>
      </c>
      <c r="M134" s="181">
        <f>G134*(1+L134/100)</f>
        <v>0</v>
      </c>
      <c r="N134" s="181">
        <v>2.5251100000000002</v>
      </c>
      <c r="O134" s="181">
        <f>ROUND(E134*N134,2)</f>
        <v>0.91</v>
      </c>
      <c r="P134" s="181">
        <v>0</v>
      </c>
      <c r="Q134" s="181">
        <f>ROUND(E134*P134,2)</f>
        <v>0</v>
      </c>
      <c r="R134" s="181" t="s">
        <v>212</v>
      </c>
      <c r="S134" s="181" t="s">
        <v>141</v>
      </c>
      <c r="T134" s="182" t="s">
        <v>141</v>
      </c>
      <c r="U134" s="163">
        <v>1.4480000000000002</v>
      </c>
      <c r="V134" s="163">
        <f>ROUND(E134*U134,2)</f>
        <v>0.52</v>
      </c>
      <c r="W134" s="163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142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5" t="s">
        <v>307</v>
      </c>
      <c r="D135" s="165"/>
      <c r="E135" s="166">
        <v>0.36000000000000004</v>
      </c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146</v>
      </c>
      <c r="AH135" s="153">
        <v>0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6">
        <v>38</v>
      </c>
      <c r="B136" s="177" t="s">
        <v>308</v>
      </c>
      <c r="C136" s="194" t="s">
        <v>309</v>
      </c>
      <c r="D136" s="178" t="s">
        <v>139</v>
      </c>
      <c r="E136" s="179">
        <v>4.8000000000000007</v>
      </c>
      <c r="F136" s="180"/>
      <c r="G136" s="181">
        <f>ROUND(E136*F136,2)</f>
        <v>0</v>
      </c>
      <c r="H136" s="180"/>
      <c r="I136" s="181">
        <f>ROUND(E136*H136,2)</f>
        <v>0</v>
      </c>
      <c r="J136" s="180"/>
      <c r="K136" s="181">
        <f>ROUND(E136*J136,2)</f>
        <v>0</v>
      </c>
      <c r="L136" s="181">
        <v>21</v>
      </c>
      <c r="M136" s="181">
        <f>G136*(1+L136/100)</f>
        <v>0</v>
      </c>
      <c r="N136" s="181">
        <v>7.8200000000000006E-3</v>
      </c>
      <c r="O136" s="181">
        <f>ROUND(E136*N136,2)</f>
        <v>0.04</v>
      </c>
      <c r="P136" s="181">
        <v>0</v>
      </c>
      <c r="Q136" s="181">
        <f>ROUND(E136*P136,2)</f>
        <v>0</v>
      </c>
      <c r="R136" s="181" t="s">
        <v>212</v>
      </c>
      <c r="S136" s="181" t="s">
        <v>141</v>
      </c>
      <c r="T136" s="182" t="s">
        <v>141</v>
      </c>
      <c r="U136" s="163">
        <v>0.79</v>
      </c>
      <c r="V136" s="163">
        <f>ROUND(E136*U136,2)</f>
        <v>3.79</v>
      </c>
      <c r="W136" s="163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142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195" t="s">
        <v>310</v>
      </c>
      <c r="D137" s="165"/>
      <c r="E137" s="166">
        <v>4.8000000000000007</v>
      </c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146</v>
      </c>
      <c r="AH137" s="153">
        <v>0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6">
        <v>39</v>
      </c>
      <c r="B138" s="177" t="s">
        <v>311</v>
      </c>
      <c r="C138" s="194" t="s">
        <v>312</v>
      </c>
      <c r="D138" s="178" t="s">
        <v>139</v>
      </c>
      <c r="E138" s="179">
        <v>4.8000000000000007</v>
      </c>
      <c r="F138" s="180"/>
      <c r="G138" s="181">
        <f>ROUND(E138*F138,2)</f>
        <v>0</v>
      </c>
      <c r="H138" s="180"/>
      <c r="I138" s="181">
        <f>ROUND(E138*H138,2)</f>
        <v>0</v>
      </c>
      <c r="J138" s="180"/>
      <c r="K138" s="181">
        <f>ROUND(E138*J138,2)</f>
        <v>0</v>
      </c>
      <c r="L138" s="181">
        <v>21</v>
      </c>
      <c r="M138" s="181">
        <f>G138*(1+L138/100)</f>
        <v>0</v>
      </c>
      <c r="N138" s="181">
        <v>0</v>
      </c>
      <c r="O138" s="181">
        <f>ROUND(E138*N138,2)</f>
        <v>0</v>
      </c>
      <c r="P138" s="181">
        <v>0</v>
      </c>
      <c r="Q138" s="181">
        <f>ROUND(E138*P138,2)</f>
        <v>0</v>
      </c>
      <c r="R138" s="181" t="s">
        <v>212</v>
      </c>
      <c r="S138" s="181" t="s">
        <v>141</v>
      </c>
      <c r="T138" s="182" t="s">
        <v>141</v>
      </c>
      <c r="U138" s="163">
        <v>0.24000000000000002</v>
      </c>
      <c r="V138" s="163">
        <f>ROUND(E138*U138,2)</f>
        <v>1.1499999999999999</v>
      </c>
      <c r="W138" s="16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142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5" t="s">
        <v>313</v>
      </c>
      <c r="D139" s="165"/>
      <c r="E139" s="166">
        <v>4.8000000000000007</v>
      </c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146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76">
        <v>40</v>
      </c>
      <c r="B140" s="177" t="s">
        <v>314</v>
      </c>
      <c r="C140" s="194" t="s">
        <v>315</v>
      </c>
      <c r="D140" s="178" t="s">
        <v>208</v>
      </c>
      <c r="E140" s="179">
        <v>2.8800000000000003E-2</v>
      </c>
      <c r="F140" s="180"/>
      <c r="G140" s="181">
        <f>ROUND(E140*F140,2)</f>
        <v>0</v>
      </c>
      <c r="H140" s="180"/>
      <c r="I140" s="181">
        <f>ROUND(E140*H140,2)</f>
        <v>0</v>
      </c>
      <c r="J140" s="180"/>
      <c r="K140" s="181">
        <f>ROUND(E140*J140,2)</f>
        <v>0</v>
      </c>
      <c r="L140" s="181">
        <v>21</v>
      </c>
      <c r="M140" s="181">
        <f>G140*(1+L140/100)</f>
        <v>0</v>
      </c>
      <c r="N140" s="181">
        <v>1.0166500000000001</v>
      </c>
      <c r="O140" s="181">
        <f>ROUND(E140*N140,2)</f>
        <v>0.03</v>
      </c>
      <c r="P140" s="181">
        <v>0</v>
      </c>
      <c r="Q140" s="181">
        <f>ROUND(E140*P140,2)</f>
        <v>0</v>
      </c>
      <c r="R140" s="181" t="s">
        <v>212</v>
      </c>
      <c r="S140" s="181" t="s">
        <v>141</v>
      </c>
      <c r="T140" s="182" t="s">
        <v>141</v>
      </c>
      <c r="U140" s="163">
        <v>27.673000000000002</v>
      </c>
      <c r="V140" s="163">
        <f>ROUND(E140*U140,2)</f>
        <v>0.8</v>
      </c>
      <c r="W140" s="163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142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253" t="s">
        <v>316</v>
      </c>
      <c r="D141" s="254"/>
      <c r="E141" s="254"/>
      <c r="F141" s="254"/>
      <c r="G141" s="254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144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195" t="s">
        <v>317</v>
      </c>
      <c r="D142" s="165"/>
      <c r="E142" s="166">
        <v>3.0000000000000002E-2</v>
      </c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146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76">
        <v>41</v>
      </c>
      <c r="B143" s="177" t="s">
        <v>318</v>
      </c>
      <c r="C143" s="194" t="s">
        <v>319</v>
      </c>
      <c r="D143" s="178" t="s">
        <v>152</v>
      </c>
      <c r="E143" s="179">
        <v>22.950000000000003</v>
      </c>
      <c r="F143" s="180"/>
      <c r="G143" s="181">
        <f>ROUND(E143*F143,2)</f>
        <v>0</v>
      </c>
      <c r="H143" s="180"/>
      <c r="I143" s="181">
        <f>ROUND(E143*H143,2)</f>
        <v>0</v>
      </c>
      <c r="J143" s="180"/>
      <c r="K143" s="181">
        <f>ROUND(E143*J143,2)</f>
        <v>0</v>
      </c>
      <c r="L143" s="181">
        <v>21</v>
      </c>
      <c r="M143" s="181">
        <f>G143*(1+L143/100)</f>
        <v>0</v>
      </c>
      <c r="N143" s="181">
        <v>0</v>
      </c>
      <c r="O143" s="181">
        <f>ROUND(E143*N143,2)</f>
        <v>0</v>
      </c>
      <c r="P143" s="181">
        <v>0</v>
      </c>
      <c r="Q143" s="181">
        <f>ROUND(E143*P143,2)</f>
        <v>0</v>
      </c>
      <c r="R143" s="181"/>
      <c r="S143" s="181" t="s">
        <v>284</v>
      </c>
      <c r="T143" s="182" t="s">
        <v>285</v>
      </c>
      <c r="U143" s="163">
        <v>0</v>
      </c>
      <c r="V143" s="163">
        <f>ROUND(E143*U143,2)</f>
        <v>0</v>
      </c>
      <c r="W143" s="163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142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195" t="s">
        <v>320</v>
      </c>
      <c r="D144" s="165"/>
      <c r="E144" s="166">
        <v>18</v>
      </c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146</v>
      </c>
      <c r="AH144" s="153">
        <v>0</v>
      </c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195" t="s">
        <v>321</v>
      </c>
      <c r="D145" s="165"/>
      <c r="E145" s="166">
        <v>4.95</v>
      </c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146</v>
      </c>
      <c r="AH145" s="153">
        <v>0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6">
        <v>42</v>
      </c>
      <c r="B146" s="177" t="s">
        <v>322</v>
      </c>
      <c r="C146" s="194" t="s">
        <v>323</v>
      </c>
      <c r="D146" s="178" t="s">
        <v>283</v>
      </c>
      <c r="E146" s="179">
        <v>12.120000000000001</v>
      </c>
      <c r="F146" s="180"/>
      <c r="G146" s="181">
        <f>ROUND(E146*F146,2)</f>
        <v>0</v>
      </c>
      <c r="H146" s="180"/>
      <c r="I146" s="181">
        <f>ROUND(E146*H146,2)</f>
        <v>0</v>
      </c>
      <c r="J146" s="180"/>
      <c r="K146" s="181">
        <f>ROUND(E146*J146,2)</f>
        <v>0</v>
      </c>
      <c r="L146" s="181">
        <v>21</v>
      </c>
      <c r="M146" s="181">
        <f>G146*(1+L146/100)</f>
        <v>0</v>
      </c>
      <c r="N146" s="181">
        <v>0</v>
      </c>
      <c r="O146" s="181">
        <f>ROUND(E146*N146,2)</f>
        <v>0</v>
      </c>
      <c r="P146" s="181">
        <v>0</v>
      </c>
      <c r="Q146" s="181">
        <f>ROUND(E146*P146,2)</f>
        <v>0</v>
      </c>
      <c r="R146" s="181"/>
      <c r="S146" s="181" t="s">
        <v>284</v>
      </c>
      <c r="T146" s="182" t="s">
        <v>285</v>
      </c>
      <c r="U146" s="163">
        <v>0</v>
      </c>
      <c r="V146" s="163">
        <f>ROUND(E146*U146,2)</f>
        <v>0</v>
      </c>
      <c r="W146" s="16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290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195" t="s">
        <v>324</v>
      </c>
      <c r="D147" s="165"/>
      <c r="E147" s="166">
        <v>12.120000000000001</v>
      </c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146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76">
        <v>43</v>
      </c>
      <c r="B148" s="177" t="s">
        <v>325</v>
      </c>
      <c r="C148" s="194" t="s">
        <v>326</v>
      </c>
      <c r="D148" s="178" t="s">
        <v>283</v>
      </c>
      <c r="E148" s="179">
        <v>3.0300000000000002</v>
      </c>
      <c r="F148" s="180"/>
      <c r="G148" s="181">
        <f>ROUND(E148*F148,2)</f>
        <v>0</v>
      </c>
      <c r="H148" s="180"/>
      <c r="I148" s="181">
        <f>ROUND(E148*H148,2)</f>
        <v>0</v>
      </c>
      <c r="J148" s="180"/>
      <c r="K148" s="181">
        <f>ROUND(E148*J148,2)</f>
        <v>0</v>
      </c>
      <c r="L148" s="181">
        <v>21</v>
      </c>
      <c r="M148" s="181">
        <f>G148*(1+L148/100)</f>
        <v>0</v>
      </c>
      <c r="N148" s="181">
        <v>0</v>
      </c>
      <c r="O148" s="181">
        <f>ROUND(E148*N148,2)</f>
        <v>0</v>
      </c>
      <c r="P148" s="181">
        <v>0</v>
      </c>
      <c r="Q148" s="181">
        <f>ROUND(E148*P148,2)</f>
        <v>0</v>
      </c>
      <c r="R148" s="181"/>
      <c r="S148" s="181" t="s">
        <v>284</v>
      </c>
      <c r="T148" s="182" t="s">
        <v>285</v>
      </c>
      <c r="U148" s="163">
        <v>0</v>
      </c>
      <c r="V148" s="163">
        <f>ROUND(E148*U148,2)</f>
        <v>0</v>
      </c>
      <c r="W148" s="16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290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60"/>
      <c r="B149" s="161"/>
      <c r="C149" s="195" t="s">
        <v>327</v>
      </c>
      <c r="D149" s="165"/>
      <c r="E149" s="166">
        <v>3.0300000000000002</v>
      </c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146</v>
      </c>
      <c r="AH149" s="153">
        <v>0</v>
      </c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76">
        <v>44</v>
      </c>
      <c r="B150" s="177" t="s">
        <v>328</v>
      </c>
      <c r="C150" s="194" t="s">
        <v>329</v>
      </c>
      <c r="D150" s="178" t="s">
        <v>244</v>
      </c>
      <c r="E150" s="179">
        <v>6.0600000000000005</v>
      </c>
      <c r="F150" s="180"/>
      <c r="G150" s="181">
        <f>ROUND(E150*F150,2)</f>
        <v>0</v>
      </c>
      <c r="H150" s="180"/>
      <c r="I150" s="181">
        <f>ROUND(E150*H150,2)</f>
        <v>0</v>
      </c>
      <c r="J150" s="180"/>
      <c r="K150" s="181">
        <f>ROUND(E150*J150,2)</f>
        <v>0</v>
      </c>
      <c r="L150" s="181">
        <v>21</v>
      </c>
      <c r="M150" s="181">
        <f>G150*(1+L150/100)</f>
        <v>0</v>
      </c>
      <c r="N150" s="181">
        <v>0</v>
      </c>
      <c r="O150" s="181">
        <f>ROUND(E150*N150,2)</f>
        <v>0</v>
      </c>
      <c r="P150" s="181">
        <v>0</v>
      </c>
      <c r="Q150" s="181">
        <f>ROUND(E150*P150,2)</f>
        <v>0</v>
      </c>
      <c r="R150" s="181"/>
      <c r="S150" s="181" t="s">
        <v>284</v>
      </c>
      <c r="T150" s="182" t="s">
        <v>285</v>
      </c>
      <c r="U150" s="163">
        <v>0</v>
      </c>
      <c r="V150" s="163">
        <f>ROUND(E150*U150,2)</f>
        <v>0</v>
      </c>
      <c r="W150" s="16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290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195" t="s">
        <v>330</v>
      </c>
      <c r="D151" s="165"/>
      <c r="E151" s="166">
        <v>6.0600000000000005</v>
      </c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146</v>
      </c>
      <c r="AH151" s="153">
        <v>0</v>
      </c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x14ac:dyDescent="0.2">
      <c r="A152" s="170" t="s">
        <v>135</v>
      </c>
      <c r="B152" s="171" t="s">
        <v>63</v>
      </c>
      <c r="C152" s="193" t="s">
        <v>64</v>
      </c>
      <c r="D152" s="172"/>
      <c r="E152" s="173"/>
      <c r="F152" s="174"/>
      <c r="G152" s="174">
        <f>SUMIF(AG153:AG159,"&lt;&gt;NOR",G153:G159)</f>
        <v>0</v>
      </c>
      <c r="H152" s="174"/>
      <c r="I152" s="174">
        <f>SUM(I153:I159)</f>
        <v>0</v>
      </c>
      <c r="J152" s="174"/>
      <c r="K152" s="174">
        <f>SUM(K153:K159)</f>
        <v>0</v>
      </c>
      <c r="L152" s="174"/>
      <c r="M152" s="174">
        <f>SUM(M153:M159)</f>
        <v>0</v>
      </c>
      <c r="N152" s="174"/>
      <c r="O152" s="174">
        <f>SUM(O153:O159)</f>
        <v>33.21</v>
      </c>
      <c r="P152" s="174"/>
      <c r="Q152" s="174">
        <f>SUM(Q153:Q159)</f>
        <v>0</v>
      </c>
      <c r="R152" s="174"/>
      <c r="S152" s="174"/>
      <c r="T152" s="175"/>
      <c r="U152" s="169"/>
      <c r="V152" s="169">
        <f>SUM(V153:V159)</f>
        <v>29.6</v>
      </c>
      <c r="W152" s="169"/>
      <c r="AG152" t="s">
        <v>136</v>
      </c>
    </row>
    <row r="153" spans="1:60" ht="22.5" outlineLevel="1" x14ac:dyDescent="0.2">
      <c r="A153" s="176">
        <v>45</v>
      </c>
      <c r="B153" s="177" t="s">
        <v>331</v>
      </c>
      <c r="C153" s="194" t="s">
        <v>332</v>
      </c>
      <c r="D153" s="178" t="s">
        <v>139</v>
      </c>
      <c r="E153" s="179">
        <v>73.80380000000001</v>
      </c>
      <c r="F153" s="180"/>
      <c r="G153" s="181">
        <f>ROUND(E153*F153,2)</f>
        <v>0</v>
      </c>
      <c r="H153" s="180"/>
      <c r="I153" s="181">
        <f>ROUND(E153*H153,2)</f>
        <v>0</v>
      </c>
      <c r="J153" s="180"/>
      <c r="K153" s="181">
        <f>ROUND(E153*J153,2)</f>
        <v>0</v>
      </c>
      <c r="L153" s="181">
        <v>21</v>
      </c>
      <c r="M153" s="181">
        <f>G153*(1+L153/100)</f>
        <v>0</v>
      </c>
      <c r="N153" s="181">
        <v>0.378</v>
      </c>
      <c r="O153" s="181">
        <f>ROUND(E153*N153,2)</f>
        <v>27.9</v>
      </c>
      <c r="P153" s="181">
        <v>0</v>
      </c>
      <c r="Q153" s="181">
        <f>ROUND(E153*P153,2)</f>
        <v>0</v>
      </c>
      <c r="R153" s="181" t="s">
        <v>140</v>
      </c>
      <c r="S153" s="181" t="s">
        <v>141</v>
      </c>
      <c r="T153" s="182" t="s">
        <v>141</v>
      </c>
      <c r="U153" s="163">
        <v>2.6000000000000002E-2</v>
      </c>
      <c r="V153" s="163">
        <f>ROUND(E153*U153,2)</f>
        <v>1.92</v>
      </c>
      <c r="W153" s="163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142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5" t="s">
        <v>333</v>
      </c>
      <c r="D154" s="165"/>
      <c r="E154" s="166">
        <v>73.800000000000011</v>
      </c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146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ht="22.5" outlineLevel="1" x14ac:dyDescent="0.2">
      <c r="A155" s="176">
        <v>46</v>
      </c>
      <c r="B155" s="177" t="s">
        <v>334</v>
      </c>
      <c r="C155" s="194" t="s">
        <v>335</v>
      </c>
      <c r="D155" s="178" t="s">
        <v>139</v>
      </c>
      <c r="E155" s="179">
        <v>73.80380000000001</v>
      </c>
      <c r="F155" s="180"/>
      <c r="G155" s="181">
        <f>ROUND(E155*F155,2)</f>
        <v>0</v>
      </c>
      <c r="H155" s="180"/>
      <c r="I155" s="181">
        <f>ROUND(E155*H155,2)</f>
        <v>0</v>
      </c>
      <c r="J155" s="180"/>
      <c r="K155" s="181">
        <f>ROUND(E155*J155,2)</f>
        <v>0</v>
      </c>
      <c r="L155" s="181">
        <v>21</v>
      </c>
      <c r="M155" s="181">
        <f>G155*(1+L155/100)</f>
        <v>0</v>
      </c>
      <c r="N155" s="181">
        <v>7.2000000000000008E-2</v>
      </c>
      <c r="O155" s="181">
        <f>ROUND(E155*N155,2)</f>
        <v>5.31</v>
      </c>
      <c r="P155" s="181">
        <v>0</v>
      </c>
      <c r="Q155" s="181">
        <f>ROUND(E155*P155,2)</f>
        <v>0</v>
      </c>
      <c r="R155" s="181" t="s">
        <v>140</v>
      </c>
      <c r="S155" s="181" t="s">
        <v>141</v>
      </c>
      <c r="T155" s="182" t="s">
        <v>141</v>
      </c>
      <c r="U155" s="163">
        <v>0.375</v>
      </c>
      <c r="V155" s="163">
        <f>ROUND(E155*U155,2)</f>
        <v>27.68</v>
      </c>
      <c r="W155" s="16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142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ht="22.5" outlineLevel="1" x14ac:dyDescent="0.2">
      <c r="A156" s="160"/>
      <c r="B156" s="161"/>
      <c r="C156" s="253" t="s">
        <v>336</v>
      </c>
      <c r="D156" s="254"/>
      <c r="E156" s="254"/>
      <c r="F156" s="254"/>
      <c r="G156" s="254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144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83" t="str">
        <f>C156</f>
        <v>komunikací pro pěší do velikosti dlaždic 0,25 m2 s provedením lože do tl. 30 mm, s vyplněním spár a se smetením přebytečného materiálu na vzdálenost do 3 m</v>
      </c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195" t="s">
        <v>337</v>
      </c>
      <c r="D157" s="165"/>
      <c r="E157" s="166">
        <v>73.800000000000011</v>
      </c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146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76">
        <v>47</v>
      </c>
      <c r="B158" s="177" t="s">
        <v>338</v>
      </c>
      <c r="C158" s="194" t="s">
        <v>339</v>
      </c>
      <c r="D158" s="178" t="s">
        <v>139</v>
      </c>
      <c r="E158" s="179">
        <v>73.80380000000001</v>
      </c>
      <c r="F158" s="180"/>
      <c r="G158" s="181">
        <f>ROUND(E158*F158,2)</f>
        <v>0</v>
      </c>
      <c r="H158" s="180"/>
      <c r="I158" s="181">
        <f>ROUND(E158*H158,2)</f>
        <v>0</v>
      </c>
      <c r="J158" s="180"/>
      <c r="K158" s="181">
        <f>ROUND(E158*J158,2)</f>
        <v>0</v>
      </c>
      <c r="L158" s="181">
        <v>21</v>
      </c>
      <c r="M158" s="181">
        <f>G158*(1+L158/100)</f>
        <v>0</v>
      </c>
      <c r="N158" s="181">
        <v>0</v>
      </c>
      <c r="O158" s="181">
        <f>ROUND(E158*N158,2)</f>
        <v>0</v>
      </c>
      <c r="P158" s="181">
        <v>0</v>
      </c>
      <c r="Q158" s="181">
        <f>ROUND(E158*P158,2)</f>
        <v>0</v>
      </c>
      <c r="R158" s="181"/>
      <c r="S158" s="181" t="s">
        <v>284</v>
      </c>
      <c r="T158" s="182" t="s">
        <v>285</v>
      </c>
      <c r="U158" s="163">
        <v>0</v>
      </c>
      <c r="V158" s="163">
        <f>ROUND(E158*U158,2)</f>
        <v>0</v>
      </c>
      <c r="W158" s="163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142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5" t="s">
        <v>333</v>
      </c>
      <c r="D159" s="165"/>
      <c r="E159" s="166">
        <v>73.800000000000011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146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70" t="s">
        <v>135</v>
      </c>
      <c r="B160" s="171" t="s">
        <v>65</v>
      </c>
      <c r="C160" s="193" t="s">
        <v>66</v>
      </c>
      <c r="D160" s="172"/>
      <c r="E160" s="173"/>
      <c r="F160" s="174"/>
      <c r="G160" s="174">
        <f>SUMIF(AG161:AG186,"&lt;&gt;NOR",G161:G186)</f>
        <v>0</v>
      </c>
      <c r="H160" s="174"/>
      <c r="I160" s="174">
        <f>SUM(I161:I186)</f>
        <v>0</v>
      </c>
      <c r="J160" s="174"/>
      <c r="K160" s="174">
        <f>SUM(K161:K186)</f>
        <v>0</v>
      </c>
      <c r="L160" s="174"/>
      <c r="M160" s="174">
        <f>SUM(M161:M186)</f>
        <v>0</v>
      </c>
      <c r="N160" s="174"/>
      <c r="O160" s="174">
        <f>SUM(O161:O186)</f>
        <v>4.66</v>
      </c>
      <c r="P160" s="174"/>
      <c r="Q160" s="174">
        <f>SUM(Q161:Q186)</f>
        <v>0</v>
      </c>
      <c r="R160" s="174"/>
      <c r="S160" s="174"/>
      <c r="T160" s="175"/>
      <c r="U160" s="169"/>
      <c r="V160" s="169">
        <f>SUM(V161:V186)</f>
        <v>100.55</v>
      </c>
      <c r="W160" s="169"/>
      <c r="AG160" t="s">
        <v>136</v>
      </c>
    </row>
    <row r="161" spans="1:60" outlineLevel="1" x14ac:dyDescent="0.2">
      <c r="A161" s="176">
        <v>48</v>
      </c>
      <c r="B161" s="177" t="s">
        <v>340</v>
      </c>
      <c r="C161" s="194" t="s">
        <v>341</v>
      </c>
      <c r="D161" s="178" t="s">
        <v>244</v>
      </c>
      <c r="E161" s="179">
        <v>2</v>
      </c>
      <c r="F161" s="180"/>
      <c r="G161" s="181">
        <f>ROUND(E161*F161,2)</f>
        <v>0</v>
      </c>
      <c r="H161" s="180"/>
      <c r="I161" s="181">
        <f>ROUND(E161*H161,2)</f>
        <v>0</v>
      </c>
      <c r="J161" s="180"/>
      <c r="K161" s="181">
        <f>ROUND(E161*J161,2)</f>
        <v>0</v>
      </c>
      <c r="L161" s="181">
        <v>21</v>
      </c>
      <c r="M161" s="181">
        <f>G161*(1+L161/100)</f>
        <v>0</v>
      </c>
      <c r="N161" s="181">
        <v>3.5620000000000006E-2</v>
      </c>
      <c r="O161" s="181">
        <f>ROUND(E161*N161,2)</f>
        <v>7.0000000000000007E-2</v>
      </c>
      <c r="P161" s="181">
        <v>0</v>
      </c>
      <c r="Q161" s="181">
        <f>ROUND(E161*P161,2)</f>
        <v>0</v>
      </c>
      <c r="R161" s="181" t="s">
        <v>230</v>
      </c>
      <c r="S161" s="181" t="s">
        <v>141</v>
      </c>
      <c r="T161" s="182" t="s">
        <v>141</v>
      </c>
      <c r="U161" s="163">
        <v>0.8829300000000001</v>
      </c>
      <c r="V161" s="163">
        <f>ROUND(E161*U161,2)</f>
        <v>1.77</v>
      </c>
      <c r="W161" s="163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142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253" t="s">
        <v>342</v>
      </c>
      <c r="D162" s="254"/>
      <c r="E162" s="254"/>
      <c r="F162" s="254"/>
      <c r="G162" s="254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144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83" t="str">
        <f>C162</f>
        <v>jakoukoliv maltou, z pomocného pracovního lešení o výšce podlahy do 1900 mm a pro zatížení do 1,5 kPa,</v>
      </c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5" t="s">
        <v>343</v>
      </c>
      <c r="D163" s="165"/>
      <c r="E163" s="166">
        <v>1</v>
      </c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146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195" t="s">
        <v>344</v>
      </c>
      <c r="D164" s="165"/>
      <c r="E164" s="166">
        <v>1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146</v>
      </c>
      <c r="AH164" s="153">
        <v>0</v>
      </c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76">
        <v>49</v>
      </c>
      <c r="B165" s="177" t="s">
        <v>345</v>
      </c>
      <c r="C165" s="194" t="s">
        <v>346</v>
      </c>
      <c r="D165" s="178" t="s">
        <v>139</v>
      </c>
      <c r="E165" s="179">
        <v>85.572750000000013</v>
      </c>
      <c r="F165" s="180"/>
      <c r="G165" s="181">
        <f>ROUND(E165*F165,2)</f>
        <v>0</v>
      </c>
      <c r="H165" s="180"/>
      <c r="I165" s="181">
        <f>ROUND(E165*H165,2)</f>
        <v>0</v>
      </c>
      <c r="J165" s="180"/>
      <c r="K165" s="181">
        <f>ROUND(E165*J165,2)</f>
        <v>0</v>
      </c>
      <c r="L165" s="181">
        <v>21</v>
      </c>
      <c r="M165" s="181">
        <f>G165*(1+L165/100)</f>
        <v>0</v>
      </c>
      <c r="N165" s="181">
        <v>4.7660000000000001E-2</v>
      </c>
      <c r="O165" s="181">
        <f>ROUND(E165*N165,2)</f>
        <v>4.08</v>
      </c>
      <c r="P165" s="181">
        <v>0</v>
      </c>
      <c r="Q165" s="181">
        <f>ROUND(E165*P165,2)</f>
        <v>0</v>
      </c>
      <c r="R165" s="181" t="s">
        <v>212</v>
      </c>
      <c r="S165" s="181" t="s">
        <v>141</v>
      </c>
      <c r="T165" s="182" t="s">
        <v>141</v>
      </c>
      <c r="U165" s="163">
        <v>0.84000000000000008</v>
      </c>
      <c r="V165" s="163">
        <f>ROUND(E165*U165,2)</f>
        <v>71.88</v>
      </c>
      <c r="W165" s="163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142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60"/>
      <c r="B166" s="161"/>
      <c r="C166" s="195" t="s">
        <v>347</v>
      </c>
      <c r="D166" s="165"/>
      <c r="E166" s="166">
        <v>53.1</v>
      </c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146</v>
      </c>
      <c r="AH166" s="153">
        <v>0</v>
      </c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195" t="s">
        <v>348</v>
      </c>
      <c r="D167" s="165"/>
      <c r="E167" s="166">
        <v>39.84375</v>
      </c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146</v>
      </c>
      <c r="AH167" s="153">
        <v>0</v>
      </c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195" t="s">
        <v>349</v>
      </c>
      <c r="D168" s="165"/>
      <c r="E168" s="166">
        <v>-3.2399999999999998</v>
      </c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146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195" t="s">
        <v>350</v>
      </c>
      <c r="D169" s="165"/>
      <c r="E169" s="166">
        <v>-4.1309999999999993</v>
      </c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146</v>
      </c>
      <c r="AH169" s="153">
        <v>0</v>
      </c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76">
        <v>50</v>
      </c>
      <c r="B170" s="177" t="s">
        <v>351</v>
      </c>
      <c r="C170" s="194" t="s">
        <v>352</v>
      </c>
      <c r="D170" s="178" t="s">
        <v>139</v>
      </c>
      <c r="E170" s="179">
        <v>10.858500000000001</v>
      </c>
      <c r="F170" s="180"/>
      <c r="G170" s="181">
        <f>ROUND(E170*F170,2)</f>
        <v>0</v>
      </c>
      <c r="H170" s="180"/>
      <c r="I170" s="181">
        <f>ROUND(E170*H170,2)</f>
        <v>0</v>
      </c>
      <c r="J170" s="180"/>
      <c r="K170" s="181">
        <f>ROUND(E170*J170,2)</f>
        <v>0</v>
      </c>
      <c r="L170" s="181">
        <v>21</v>
      </c>
      <c r="M170" s="181">
        <f>G170*(1+L170/100)</f>
        <v>0</v>
      </c>
      <c r="N170" s="181">
        <v>3.4910000000000004E-2</v>
      </c>
      <c r="O170" s="181">
        <f>ROUND(E170*N170,2)</f>
        <v>0.38</v>
      </c>
      <c r="P170" s="181">
        <v>0</v>
      </c>
      <c r="Q170" s="181">
        <f>ROUND(E170*P170,2)</f>
        <v>0</v>
      </c>
      <c r="R170" s="181" t="s">
        <v>230</v>
      </c>
      <c r="S170" s="181" t="s">
        <v>141</v>
      </c>
      <c r="T170" s="182" t="s">
        <v>141</v>
      </c>
      <c r="U170" s="163">
        <v>1.1841700000000002</v>
      </c>
      <c r="V170" s="163">
        <f>ROUND(E170*U170,2)</f>
        <v>12.86</v>
      </c>
      <c r="W170" s="16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142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253" t="s">
        <v>353</v>
      </c>
      <c r="D171" s="254"/>
      <c r="E171" s="254"/>
      <c r="F171" s="254"/>
      <c r="G171" s="254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144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83" t="str">
        <f>C171</f>
        <v>okenního nebo dveřního, z pomocného pracovního lešení o výšce podlahy do 1900 mm a pro zatížení do 1,5 kPa,</v>
      </c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195" t="s">
        <v>354</v>
      </c>
      <c r="D172" s="165"/>
      <c r="E172" s="166">
        <v>3.12</v>
      </c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146</v>
      </c>
      <c r="AH172" s="153">
        <v>0</v>
      </c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195" t="s">
        <v>355</v>
      </c>
      <c r="D173" s="165"/>
      <c r="E173" s="166">
        <v>2.97</v>
      </c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146</v>
      </c>
      <c r="AH173" s="153">
        <v>0</v>
      </c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195" t="s">
        <v>356</v>
      </c>
      <c r="D174" s="165"/>
      <c r="E174" s="166">
        <v>4.7700000000000005</v>
      </c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146</v>
      </c>
      <c r="AH174" s="153">
        <v>0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ht="22.5" outlineLevel="1" x14ac:dyDescent="0.2">
      <c r="A175" s="176">
        <v>51</v>
      </c>
      <c r="B175" s="177" t="s">
        <v>357</v>
      </c>
      <c r="C175" s="194" t="s">
        <v>358</v>
      </c>
      <c r="D175" s="178" t="s">
        <v>139</v>
      </c>
      <c r="E175" s="179">
        <v>34.002750000000006</v>
      </c>
      <c r="F175" s="180"/>
      <c r="G175" s="181">
        <f>ROUND(E175*F175,2)</f>
        <v>0</v>
      </c>
      <c r="H175" s="180"/>
      <c r="I175" s="181">
        <f>ROUND(E175*H175,2)</f>
        <v>0</v>
      </c>
      <c r="J175" s="180"/>
      <c r="K175" s="181">
        <f>ROUND(E175*J175,2)</f>
        <v>0</v>
      </c>
      <c r="L175" s="181">
        <v>21</v>
      </c>
      <c r="M175" s="181">
        <f>G175*(1+L175/100)</f>
        <v>0</v>
      </c>
      <c r="N175" s="181">
        <v>3.6700000000000001E-3</v>
      </c>
      <c r="O175" s="181">
        <f>ROUND(E175*N175,2)</f>
        <v>0.12</v>
      </c>
      <c r="P175" s="181">
        <v>0</v>
      </c>
      <c r="Q175" s="181">
        <f>ROUND(E175*P175,2)</f>
        <v>0</v>
      </c>
      <c r="R175" s="181" t="s">
        <v>212</v>
      </c>
      <c r="S175" s="181" t="s">
        <v>141</v>
      </c>
      <c r="T175" s="182" t="s">
        <v>141</v>
      </c>
      <c r="U175" s="163">
        <v>0.36200000000000004</v>
      </c>
      <c r="V175" s="163">
        <f>ROUND(E175*U175,2)</f>
        <v>12.31</v>
      </c>
      <c r="W175" s="163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142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5" t="s">
        <v>359</v>
      </c>
      <c r="D176" s="165"/>
      <c r="E176" s="166">
        <v>1.53</v>
      </c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146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195" t="s">
        <v>348</v>
      </c>
      <c r="D177" s="165"/>
      <c r="E177" s="166">
        <v>39.84375</v>
      </c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146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60"/>
      <c r="B178" s="161"/>
      <c r="C178" s="195" t="s">
        <v>349</v>
      </c>
      <c r="D178" s="165"/>
      <c r="E178" s="166">
        <v>-3.2399999999999998</v>
      </c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146</v>
      </c>
      <c r="AH178" s="153">
        <v>0</v>
      </c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195" t="s">
        <v>350</v>
      </c>
      <c r="D179" s="165"/>
      <c r="E179" s="166">
        <v>-4.1309999999999993</v>
      </c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146</v>
      </c>
      <c r="AH179" s="153">
        <v>0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76">
        <v>52</v>
      </c>
      <c r="B180" s="177" t="s">
        <v>360</v>
      </c>
      <c r="C180" s="194" t="s">
        <v>361</v>
      </c>
      <c r="D180" s="178" t="s">
        <v>152</v>
      </c>
      <c r="E180" s="179">
        <v>14.4</v>
      </c>
      <c r="F180" s="180"/>
      <c r="G180" s="181">
        <f>ROUND(E180*F180,2)</f>
        <v>0</v>
      </c>
      <c r="H180" s="180"/>
      <c r="I180" s="181">
        <f>ROUND(E180*H180,2)</f>
        <v>0</v>
      </c>
      <c r="J180" s="180"/>
      <c r="K180" s="181">
        <f>ROUND(E180*J180,2)</f>
        <v>0</v>
      </c>
      <c r="L180" s="181">
        <v>21</v>
      </c>
      <c r="M180" s="181">
        <f>G180*(1+L180/100)</f>
        <v>0</v>
      </c>
      <c r="N180" s="181">
        <v>4.6000000000000001E-4</v>
      </c>
      <c r="O180" s="181">
        <f>ROUND(E180*N180,2)</f>
        <v>0.01</v>
      </c>
      <c r="P180" s="181">
        <v>0</v>
      </c>
      <c r="Q180" s="181">
        <f>ROUND(E180*P180,2)</f>
        <v>0</v>
      </c>
      <c r="R180" s="181" t="s">
        <v>212</v>
      </c>
      <c r="S180" s="181" t="s">
        <v>141</v>
      </c>
      <c r="T180" s="182" t="s">
        <v>141</v>
      </c>
      <c r="U180" s="163">
        <v>0.12000000000000001</v>
      </c>
      <c r="V180" s="163">
        <f>ROUND(E180*U180,2)</f>
        <v>1.73</v>
      </c>
      <c r="W180" s="163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142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253" t="s">
        <v>362</v>
      </c>
      <c r="D181" s="254"/>
      <c r="E181" s="254"/>
      <c r="F181" s="254"/>
      <c r="G181" s="254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144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195" t="s">
        <v>363</v>
      </c>
      <c r="D182" s="165"/>
      <c r="E182" s="166">
        <v>12.600000000000001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146</v>
      </c>
      <c r="AH182" s="153">
        <v>0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195" t="s">
        <v>364</v>
      </c>
      <c r="D183" s="165"/>
      <c r="E183" s="166">
        <v>1.8</v>
      </c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146</v>
      </c>
      <c r="AH183" s="153">
        <v>0</v>
      </c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76">
        <v>53</v>
      </c>
      <c r="B184" s="177" t="s">
        <v>365</v>
      </c>
      <c r="C184" s="194" t="s">
        <v>366</v>
      </c>
      <c r="D184" s="178" t="s">
        <v>152</v>
      </c>
      <c r="E184" s="179">
        <v>14.4</v>
      </c>
      <c r="F184" s="180"/>
      <c r="G184" s="181">
        <f>ROUND(E184*F184,2)</f>
        <v>0</v>
      </c>
      <c r="H184" s="180"/>
      <c r="I184" s="181">
        <f>ROUND(E184*H184,2)</f>
        <v>0</v>
      </c>
      <c r="J184" s="180"/>
      <c r="K184" s="181">
        <f>ROUND(E184*J184,2)</f>
        <v>0</v>
      </c>
      <c r="L184" s="181">
        <v>21</v>
      </c>
      <c r="M184" s="181">
        <f>G184*(1+L184/100)</f>
        <v>0</v>
      </c>
      <c r="N184" s="181">
        <v>0</v>
      </c>
      <c r="O184" s="181">
        <f>ROUND(E184*N184,2)</f>
        <v>0</v>
      </c>
      <c r="P184" s="181">
        <v>0</v>
      </c>
      <c r="Q184" s="181">
        <f>ROUND(E184*P184,2)</f>
        <v>0</v>
      </c>
      <c r="R184" s="181"/>
      <c r="S184" s="181" t="s">
        <v>284</v>
      </c>
      <c r="T184" s="182" t="s">
        <v>285</v>
      </c>
      <c r="U184" s="163">
        <v>0</v>
      </c>
      <c r="V184" s="163">
        <f>ROUND(E184*U184,2)</f>
        <v>0</v>
      </c>
      <c r="W184" s="163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290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60"/>
      <c r="B185" s="161"/>
      <c r="C185" s="195" t="s">
        <v>367</v>
      </c>
      <c r="D185" s="165"/>
      <c r="E185" s="166">
        <v>12.600000000000001</v>
      </c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146</v>
      </c>
      <c r="AH185" s="153">
        <v>0</v>
      </c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195" t="s">
        <v>368</v>
      </c>
      <c r="D186" s="165"/>
      <c r="E186" s="166">
        <v>1.8</v>
      </c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146</v>
      </c>
      <c r="AH186" s="153">
        <v>0</v>
      </c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x14ac:dyDescent="0.2">
      <c r="A187" s="170" t="s">
        <v>135</v>
      </c>
      <c r="B187" s="171" t="s">
        <v>67</v>
      </c>
      <c r="C187" s="193" t="s">
        <v>68</v>
      </c>
      <c r="D187" s="172"/>
      <c r="E187" s="173"/>
      <c r="F187" s="174"/>
      <c r="G187" s="174">
        <f>SUMIF(AG188:AG234,"&lt;&gt;NOR",G188:G234)</f>
        <v>0</v>
      </c>
      <c r="H187" s="174"/>
      <c r="I187" s="174">
        <f>SUM(I188:I234)</f>
        <v>0</v>
      </c>
      <c r="J187" s="174"/>
      <c r="K187" s="174">
        <f>SUM(K188:K234)</f>
        <v>0</v>
      </c>
      <c r="L187" s="174"/>
      <c r="M187" s="174">
        <f>SUM(M188:M234)</f>
        <v>0</v>
      </c>
      <c r="N187" s="174"/>
      <c r="O187" s="174">
        <f>SUM(O188:O234)</f>
        <v>42.08</v>
      </c>
      <c r="P187" s="174"/>
      <c r="Q187" s="174">
        <f>SUM(Q188:Q234)</f>
        <v>0</v>
      </c>
      <c r="R187" s="174"/>
      <c r="S187" s="174"/>
      <c r="T187" s="175"/>
      <c r="U187" s="169"/>
      <c r="V187" s="169">
        <f>SUM(V188:V234)</f>
        <v>60.2</v>
      </c>
      <c r="W187" s="169"/>
      <c r="AG187" t="s">
        <v>136</v>
      </c>
    </row>
    <row r="188" spans="1:60" outlineLevel="1" x14ac:dyDescent="0.2">
      <c r="A188" s="176">
        <v>54</v>
      </c>
      <c r="B188" s="177" t="s">
        <v>369</v>
      </c>
      <c r="C188" s="194" t="s">
        <v>370</v>
      </c>
      <c r="D188" s="178" t="s">
        <v>157</v>
      </c>
      <c r="E188" s="179">
        <v>8.539200000000001</v>
      </c>
      <c r="F188" s="180"/>
      <c r="G188" s="181">
        <f>ROUND(E188*F188,2)</f>
        <v>0</v>
      </c>
      <c r="H188" s="180"/>
      <c r="I188" s="181">
        <f>ROUND(E188*H188,2)</f>
        <v>0</v>
      </c>
      <c r="J188" s="180"/>
      <c r="K188" s="181">
        <f>ROUND(E188*J188,2)</f>
        <v>0</v>
      </c>
      <c r="L188" s="181">
        <v>21</v>
      </c>
      <c r="M188" s="181">
        <f>G188*(1+L188/100)</f>
        <v>0</v>
      </c>
      <c r="N188" s="181">
        <v>2.5250000000000004</v>
      </c>
      <c r="O188" s="181">
        <f>ROUND(E188*N188,2)</f>
        <v>21.56</v>
      </c>
      <c r="P188" s="181">
        <v>0</v>
      </c>
      <c r="Q188" s="181">
        <f>ROUND(E188*P188,2)</f>
        <v>0</v>
      </c>
      <c r="R188" s="181" t="s">
        <v>212</v>
      </c>
      <c r="S188" s="181" t="s">
        <v>141</v>
      </c>
      <c r="T188" s="182" t="s">
        <v>141</v>
      </c>
      <c r="U188" s="163">
        <v>3.2130000000000001</v>
      </c>
      <c r="V188" s="163">
        <f>ROUND(E188*U188,2)</f>
        <v>27.44</v>
      </c>
      <c r="W188" s="16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142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53" t="s">
        <v>371</v>
      </c>
      <c r="D189" s="254"/>
      <c r="E189" s="254"/>
      <c r="F189" s="254"/>
      <c r="G189" s="254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144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195" t="s">
        <v>372</v>
      </c>
      <c r="D190" s="165"/>
      <c r="E190" s="166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146</v>
      </c>
      <c r="AH190" s="153">
        <v>0</v>
      </c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60"/>
      <c r="B191" s="161"/>
      <c r="C191" s="196" t="s">
        <v>373</v>
      </c>
      <c r="D191" s="167"/>
      <c r="E191" s="168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146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197" t="s">
        <v>374</v>
      </c>
      <c r="D192" s="167"/>
      <c r="E192" s="168">
        <v>16.37</v>
      </c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146</v>
      </c>
      <c r="AH192" s="153">
        <v>2</v>
      </c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60"/>
      <c r="B193" s="161"/>
      <c r="C193" s="197" t="s">
        <v>375</v>
      </c>
      <c r="D193" s="167"/>
      <c r="E193" s="168">
        <v>60.17</v>
      </c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146</v>
      </c>
      <c r="AH193" s="153">
        <v>2</v>
      </c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197" t="s">
        <v>376</v>
      </c>
      <c r="D194" s="167"/>
      <c r="E194" s="168">
        <v>7.5600000000000005</v>
      </c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146</v>
      </c>
      <c r="AH194" s="153">
        <v>2</v>
      </c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197" t="s">
        <v>377</v>
      </c>
      <c r="D195" s="167"/>
      <c r="E195" s="168">
        <v>7.6400000000000006</v>
      </c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146</v>
      </c>
      <c r="AH195" s="153">
        <v>2</v>
      </c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197" t="s">
        <v>378</v>
      </c>
      <c r="D196" s="167"/>
      <c r="E196" s="168">
        <v>6.3500000000000005</v>
      </c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146</v>
      </c>
      <c r="AH196" s="153">
        <v>2</v>
      </c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60"/>
      <c r="B197" s="161"/>
      <c r="C197" s="197" t="s">
        <v>379</v>
      </c>
      <c r="D197" s="167"/>
      <c r="E197" s="168">
        <v>12.66</v>
      </c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146</v>
      </c>
      <c r="AH197" s="153">
        <v>2</v>
      </c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197" t="s">
        <v>380</v>
      </c>
      <c r="D198" s="167"/>
      <c r="E198" s="168">
        <v>4.2700000000000005</v>
      </c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146</v>
      </c>
      <c r="AH198" s="153">
        <v>2</v>
      </c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60"/>
      <c r="B199" s="161"/>
      <c r="C199" s="197" t="s">
        <v>381</v>
      </c>
      <c r="D199" s="167"/>
      <c r="E199" s="168">
        <v>4.2200000000000006</v>
      </c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146</v>
      </c>
      <c r="AH199" s="153">
        <v>2</v>
      </c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197" t="s">
        <v>382</v>
      </c>
      <c r="D200" s="167"/>
      <c r="E200" s="168">
        <v>8.91</v>
      </c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146</v>
      </c>
      <c r="AH200" s="153">
        <v>2</v>
      </c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197" t="s">
        <v>383</v>
      </c>
      <c r="D201" s="167"/>
      <c r="E201" s="168">
        <v>14.170000000000002</v>
      </c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146</v>
      </c>
      <c r="AH201" s="153">
        <v>2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196" t="s">
        <v>384</v>
      </c>
      <c r="D202" s="167"/>
      <c r="E202" s="168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146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195" t="s">
        <v>385</v>
      </c>
      <c r="D203" s="165"/>
      <c r="E203" s="166">
        <v>8.5400000000000009</v>
      </c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146</v>
      </c>
      <c r="AH203" s="153">
        <v>0</v>
      </c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76">
        <v>55</v>
      </c>
      <c r="B204" s="177" t="s">
        <v>386</v>
      </c>
      <c r="C204" s="194" t="s">
        <v>387</v>
      </c>
      <c r="D204" s="178" t="s">
        <v>157</v>
      </c>
      <c r="E204" s="179">
        <v>1.1967000000000001</v>
      </c>
      <c r="F204" s="180"/>
      <c r="G204" s="181">
        <f>ROUND(E204*F204,2)</f>
        <v>0</v>
      </c>
      <c r="H204" s="180"/>
      <c r="I204" s="181">
        <f>ROUND(E204*H204,2)</f>
        <v>0</v>
      </c>
      <c r="J204" s="180"/>
      <c r="K204" s="181">
        <f>ROUND(E204*J204,2)</f>
        <v>0</v>
      </c>
      <c r="L204" s="181">
        <v>21</v>
      </c>
      <c r="M204" s="181">
        <f>G204*(1+L204/100)</f>
        <v>0</v>
      </c>
      <c r="N204" s="181">
        <v>2.5250000000000004</v>
      </c>
      <c r="O204" s="181">
        <f>ROUND(E204*N204,2)</f>
        <v>3.02</v>
      </c>
      <c r="P204" s="181">
        <v>0</v>
      </c>
      <c r="Q204" s="181">
        <f>ROUND(E204*P204,2)</f>
        <v>0</v>
      </c>
      <c r="R204" s="181" t="s">
        <v>212</v>
      </c>
      <c r="S204" s="181" t="s">
        <v>141</v>
      </c>
      <c r="T204" s="182" t="s">
        <v>141</v>
      </c>
      <c r="U204" s="163">
        <v>2.58</v>
      </c>
      <c r="V204" s="163">
        <f>ROUND(E204*U204,2)</f>
        <v>3.09</v>
      </c>
      <c r="W204" s="163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142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253" t="s">
        <v>371</v>
      </c>
      <c r="D205" s="254"/>
      <c r="E205" s="254"/>
      <c r="F205" s="254"/>
      <c r="G205" s="254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144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195" t="s">
        <v>388</v>
      </c>
      <c r="D206" s="165"/>
      <c r="E206" s="166">
        <v>0.85000000000000009</v>
      </c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146</v>
      </c>
      <c r="AH206" s="153">
        <v>0</v>
      </c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195" t="s">
        <v>389</v>
      </c>
      <c r="D207" s="165"/>
      <c r="E207" s="166">
        <v>0.2</v>
      </c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146</v>
      </c>
      <c r="AH207" s="153">
        <v>0</v>
      </c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60"/>
      <c r="B208" s="161"/>
      <c r="C208" s="195" t="s">
        <v>390</v>
      </c>
      <c r="D208" s="165"/>
      <c r="E208" s="166">
        <v>0.14000000000000001</v>
      </c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146</v>
      </c>
      <c r="AH208" s="153">
        <v>0</v>
      </c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76">
        <v>56</v>
      </c>
      <c r="B209" s="177" t="s">
        <v>391</v>
      </c>
      <c r="C209" s="194" t="s">
        <v>392</v>
      </c>
      <c r="D209" s="178" t="s">
        <v>157</v>
      </c>
      <c r="E209" s="179">
        <v>6.24</v>
      </c>
      <c r="F209" s="180"/>
      <c r="G209" s="181">
        <f>ROUND(E209*F209,2)</f>
        <v>0</v>
      </c>
      <c r="H209" s="180"/>
      <c r="I209" s="181">
        <f>ROUND(E209*H209,2)</f>
        <v>0</v>
      </c>
      <c r="J209" s="180"/>
      <c r="K209" s="181">
        <f>ROUND(E209*J209,2)</f>
        <v>0</v>
      </c>
      <c r="L209" s="181">
        <v>21</v>
      </c>
      <c r="M209" s="181">
        <f>G209*(1+L209/100)</f>
        <v>0</v>
      </c>
      <c r="N209" s="181">
        <v>2.5250000000000004</v>
      </c>
      <c r="O209" s="181">
        <f>ROUND(E209*N209,2)</f>
        <v>15.76</v>
      </c>
      <c r="P209" s="181">
        <v>0</v>
      </c>
      <c r="Q209" s="181">
        <f>ROUND(E209*P209,2)</f>
        <v>0</v>
      </c>
      <c r="R209" s="181" t="s">
        <v>212</v>
      </c>
      <c r="S209" s="181" t="s">
        <v>141</v>
      </c>
      <c r="T209" s="182" t="s">
        <v>141</v>
      </c>
      <c r="U209" s="163">
        <v>2.3170000000000002</v>
      </c>
      <c r="V209" s="163">
        <f>ROUND(E209*U209,2)</f>
        <v>14.46</v>
      </c>
      <c r="W209" s="163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142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253" t="s">
        <v>371</v>
      </c>
      <c r="D210" s="254"/>
      <c r="E210" s="254"/>
      <c r="F210" s="254"/>
      <c r="G210" s="254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144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60"/>
      <c r="B211" s="161"/>
      <c r="C211" s="195" t="s">
        <v>393</v>
      </c>
      <c r="D211" s="165"/>
      <c r="E211" s="166">
        <v>5.8000000000000007</v>
      </c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146</v>
      </c>
      <c r="AH211" s="153">
        <v>0</v>
      </c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195" t="s">
        <v>394</v>
      </c>
      <c r="D212" s="165"/>
      <c r="E212" s="166">
        <v>0.44</v>
      </c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146</v>
      </c>
      <c r="AH212" s="153">
        <v>0</v>
      </c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ht="22.5" outlineLevel="1" x14ac:dyDescent="0.2">
      <c r="A213" s="176">
        <v>57</v>
      </c>
      <c r="B213" s="177" t="s">
        <v>395</v>
      </c>
      <c r="C213" s="194" t="s">
        <v>396</v>
      </c>
      <c r="D213" s="178" t="s">
        <v>152</v>
      </c>
      <c r="E213" s="179">
        <v>20</v>
      </c>
      <c r="F213" s="180"/>
      <c r="G213" s="181">
        <f>ROUND(E213*F213,2)</f>
        <v>0</v>
      </c>
      <c r="H213" s="180"/>
      <c r="I213" s="181">
        <f>ROUND(E213*H213,2)</f>
        <v>0</v>
      </c>
      <c r="J213" s="180"/>
      <c r="K213" s="181">
        <f>ROUND(E213*J213,2)</f>
        <v>0</v>
      </c>
      <c r="L213" s="181">
        <v>21</v>
      </c>
      <c r="M213" s="181">
        <f>G213*(1+L213/100)</f>
        <v>0</v>
      </c>
      <c r="N213" s="181">
        <v>0</v>
      </c>
      <c r="O213" s="181">
        <f>ROUND(E213*N213,2)</f>
        <v>0</v>
      </c>
      <c r="P213" s="181">
        <v>0</v>
      </c>
      <c r="Q213" s="181">
        <f>ROUND(E213*P213,2)</f>
        <v>0</v>
      </c>
      <c r="R213" s="181" t="s">
        <v>212</v>
      </c>
      <c r="S213" s="181" t="s">
        <v>141</v>
      </c>
      <c r="T213" s="182" t="s">
        <v>141</v>
      </c>
      <c r="U213" s="163">
        <v>4.1200000000000001E-2</v>
      </c>
      <c r="V213" s="163">
        <f>ROUND(E213*U213,2)</f>
        <v>0.82</v>
      </c>
      <c r="W213" s="163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142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253" t="s">
        <v>371</v>
      </c>
      <c r="D214" s="254"/>
      <c r="E214" s="254"/>
      <c r="F214" s="254"/>
      <c r="G214" s="254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144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195" t="s">
        <v>397</v>
      </c>
      <c r="D215" s="165"/>
      <c r="E215" s="166">
        <v>20</v>
      </c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146</v>
      </c>
      <c r="AH215" s="153">
        <v>0</v>
      </c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76">
        <v>58</v>
      </c>
      <c r="B216" s="177" t="s">
        <v>398</v>
      </c>
      <c r="C216" s="194" t="s">
        <v>399</v>
      </c>
      <c r="D216" s="178" t="s">
        <v>157</v>
      </c>
      <c r="E216" s="179">
        <v>0.08</v>
      </c>
      <c r="F216" s="180"/>
      <c r="G216" s="181">
        <f>ROUND(E216*F216,2)</f>
        <v>0</v>
      </c>
      <c r="H216" s="180"/>
      <c r="I216" s="181">
        <f>ROUND(E216*H216,2)</f>
        <v>0</v>
      </c>
      <c r="J216" s="180"/>
      <c r="K216" s="181">
        <f>ROUND(E216*J216,2)</f>
        <v>0</v>
      </c>
      <c r="L216" s="181">
        <v>21</v>
      </c>
      <c r="M216" s="181">
        <f>G216*(1+L216/100)</f>
        <v>0</v>
      </c>
      <c r="N216" s="181">
        <v>2.5</v>
      </c>
      <c r="O216" s="181">
        <f>ROUND(E216*N216,2)</f>
        <v>0.2</v>
      </c>
      <c r="P216" s="181">
        <v>0</v>
      </c>
      <c r="Q216" s="181">
        <f>ROUND(E216*P216,2)</f>
        <v>0</v>
      </c>
      <c r="R216" s="181" t="s">
        <v>230</v>
      </c>
      <c r="S216" s="181" t="s">
        <v>141</v>
      </c>
      <c r="T216" s="182" t="s">
        <v>141</v>
      </c>
      <c r="U216" s="163">
        <v>4.4000000000000004</v>
      </c>
      <c r="V216" s="163">
        <f>ROUND(E216*U216,2)</f>
        <v>0.35</v>
      </c>
      <c r="W216" s="16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142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253" t="s">
        <v>400</v>
      </c>
      <c r="D217" s="254"/>
      <c r="E217" s="254"/>
      <c r="F217" s="254"/>
      <c r="G217" s="254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144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60"/>
      <c r="B218" s="161"/>
      <c r="C218" s="195" t="s">
        <v>401</v>
      </c>
      <c r="D218" s="165"/>
      <c r="E218" s="166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146</v>
      </c>
      <c r="AH218" s="153">
        <v>0</v>
      </c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195" t="s">
        <v>402</v>
      </c>
      <c r="D219" s="165"/>
      <c r="E219" s="166">
        <v>0.08</v>
      </c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146</v>
      </c>
      <c r="AH219" s="153">
        <v>0</v>
      </c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22.5" outlineLevel="1" x14ac:dyDescent="0.2">
      <c r="A220" s="176">
        <v>59</v>
      </c>
      <c r="B220" s="177" t="s">
        <v>403</v>
      </c>
      <c r="C220" s="194" t="s">
        <v>404</v>
      </c>
      <c r="D220" s="178" t="s">
        <v>157</v>
      </c>
      <c r="E220" s="179">
        <v>0.46400000000000002</v>
      </c>
      <c r="F220" s="180"/>
      <c r="G220" s="181">
        <f>ROUND(E220*F220,2)</f>
        <v>0</v>
      </c>
      <c r="H220" s="180"/>
      <c r="I220" s="181">
        <f>ROUND(E220*H220,2)</f>
        <v>0</v>
      </c>
      <c r="J220" s="180"/>
      <c r="K220" s="181">
        <f>ROUND(E220*J220,2)</f>
        <v>0</v>
      </c>
      <c r="L220" s="181">
        <v>21</v>
      </c>
      <c r="M220" s="181">
        <f>G220*(1+L220/100)</f>
        <v>0</v>
      </c>
      <c r="N220" s="181">
        <v>2.5</v>
      </c>
      <c r="O220" s="181">
        <f>ROUND(E220*N220,2)</f>
        <v>1.1599999999999999</v>
      </c>
      <c r="P220" s="181">
        <v>0</v>
      </c>
      <c r="Q220" s="181">
        <f>ROUND(E220*P220,2)</f>
        <v>0</v>
      </c>
      <c r="R220" s="181" t="s">
        <v>230</v>
      </c>
      <c r="S220" s="181" t="s">
        <v>141</v>
      </c>
      <c r="T220" s="182" t="s">
        <v>141</v>
      </c>
      <c r="U220" s="163">
        <v>3.4000000000000004</v>
      </c>
      <c r="V220" s="163">
        <f>ROUND(E220*U220,2)</f>
        <v>1.58</v>
      </c>
      <c r="W220" s="16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142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60"/>
      <c r="B221" s="161"/>
      <c r="C221" s="253" t="s">
        <v>400</v>
      </c>
      <c r="D221" s="254"/>
      <c r="E221" s="254"/>
      <c r="F221" s="254"/>
      <c r="G221" s="254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144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60"/>
      <c r="B222" s="161"/>
      <c r="C222" s="195" t="s">
        <v>401</v>
      </c>
      <c r="D222" s="165"/>
      <c r="E222" s="166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146</v>
      </c>
      <c r="AH222" s="153">
        <v>0</v>
      </c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195" t="s">
        <v>405</v>
      </c>
      <c r="D223" s="165"/>
      <c r="E223" s="166">
        <v>0.15000000000000002</v>
      </c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146</v>
      </c>
      <c r="AH223" s="153">
        <v>0</v>
      </c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60"/>
      <c r="B224" s="161"/>
      <c r="C224" s="195" t="s">
        <v>406</v>
      </c>
      <c r="D224" s="165"/>
      <c r="E224" s="166">
        <v>0.11</v>
      </c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146</v>
      </c>
      <c r="AH224" s="153">
        <v>0</v>
      </c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195" t="s">
        <v>407</v>
      </c>
      <c r="D225" s="165"/>
      <c r="E225" s="166">
        <v>6.0000000000000005E-2</v>
      </c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146</v>
      </c>
      <c r="AH225" s="153">
        <v>0</v>
      </c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195" t="s">
        <v>408</v>
      </c>
      <c r="D226" s="165"/>
      <c r="E226" s="166">
        <v>0.15000000000000002</v>
      </c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146</v>
      </c>
      <c r="AH226" s="153">
        <v>0</v>
      </c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76">
        <v>60</v>
      </c>
      <c r="B227" s="177" t="s">
        <v>409</v>
      </c>
      <c r="C227" s="194" t="s">
        <v>410</v>
      </c>
      <c r="D227" s="178" t="s">
        <v>157</v>
      </c>
      <c r="E227" s="179">
        <v>8.539200000000001</v>
      </c>
      <c r="F227" s="180"/>
      <c r="G227" s="181">
        <f>ROUND(E227*F227,2)</f>
        <v>0</v>
      </c>
      <c r="H227" s="180"/>
      <c r="I227" s="181">
        <f>ROUND(E227*H227,2)</f>
        <v>0</v>
      </c>
      <c r="J227" s="180"/>
      <c r="K227" s="181">
        <f>ROUND(E227*J227,2)</f>
        <v>0</v>
      </c>
      <c r="L227" s="181">
        <v>21</v>
      </c>
      <c r="M227" s="181">
        <f>G227*(1+L227/100)</f>
        <v>0</v>
      </c>
      <c r="N227" s="181">
        <v>0</v>
      </c>
      <c r="O227" s="181">
        <f>ROUND(E227*N227,2)</f>
        <v>0</v>
      </c>
      <c r="P227" s="181">
        <v>0</v>
      </c>
      <c r="Q227" s="181">
        <f>ROUND(E227*P227,2)</f>
        <v>0</v>
      </c>
      <c r="R227" s="181" t="s">
        <v>212</v>
      </c>
      <c r="S227" s="181" t="s">
        <v>141</v>
      </c>
      <c r="T227" s="182" t="s">
        <v>141</v>
      </c>
      <c r="U227" s="163">
        <v>0.82000000000000006</v>
      </c>
      <c r="V227" s="163">
        <f>ROUND(E227*U227,2)</f>
        <v>7</v>
      </c>
      <c r="W227" s="16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142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60"/>
      <c r="B228" s="161"/>
      <c r="C228" s="253" t="s">
        <v>411</v>
      </c>
      <c r="D228" s="254"/>
      <c r="E228" s="254"/>
      <c r="F228" s="254"/>
      <c r="G228" s="254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 t="s">
        <v>144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195" t="s">
        <v>412</v>
      </c>
      <c r="D229" s="165"/>
      <c r="E229" s="166">
        <v>8.5400000000000009</v>
      </c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146</v>
      </c>
      <c r="AH229" s="153">
        <v>0</v>
      </c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ht="22.5" outlineLevel="1" x14ac:dyDescent="0.2">
      <c r="A230" s="176">
        <v>61</v>
      </c>
      <c r="B230" s="177" t="s">
        <v>413</v>
      </c>
      <c r="C230" s="194" t="s">
        <v>414</v>
      </c>
      <c r="D230" s="178" t="s">
        <v>208</v>
      </c>
      <c r="E230" s="179">
        <v>0.35850000000000004</v>
      </c>
      <c r="F230" s="180"/>
      <c r="G230" s="181">
        <f>ROUND(E230*F230,2)</f>
        <v>0</v>
      </c>
      <c r="H230" s="180"/>
      <c r="I230" s="181">
        <f>ROUND(E230*H230,2)</f>
        <v>0</v>
      </c>
      <c r="J230" s="180"/>
      <c r="K230" s="181">
        <f>ROUND(E230*J230,2)</f>
        <v>0</v>
      </c>
      <c r="L230" s="181">
        <v>21</v>
      </c>
      <c r="M230" s="181">
        <f>G230*(1+L230/100)</f>
        <v>0</v>
      </c>
      <c r="N230" s="181">
        <v>1.0662500000000001</v>
      </c>
      <c r="O230" s="181">
        <f>ROUND(E230*N230,2)</f>
        <v>0.38</v>
      </c>
      <c r="P230" s="181">
        <v>0</v>
      </c>
      <c r="Q230" s="181">
        <f>ROUND(E230*P230,2)</f>
        <v>0</v>
      </c>
      <c r="R230" s="181" t="s">
        <v>212</v>
      </c>
      <c r="S230" s="181" t="s">
        <v>141</v>
      </c>
      <c r="T230" s="182" t="s">
        <v>141</v>
      </c>
      <c r="U230" s="163">
        <v>15.231000000000002</v>
      </c>
      <c r="V230" s="163">
        <f>ROUND(E230*U230,2)</f>
        <v>5.46</v>
      </c>
      <c r="W230" s="163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142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253" t="s">
        <v>239</v>
      </c>
      <c r="D231" s="254"/>
      <c r="E231" s="254"/>
      <c r="F231" s="254"/>
      <c r="G231" s="254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144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60"/>
      <c r="B232" s="161"/>
      <c r="C232" s="195" t="s">
        <v>415</v>
      </c>
      <c r="D232" s="165"/>
      <c r="E232" s="166">
        <v>0.36000000000000004</v>
      </c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146</v>
      </c>
      <c r="AH232" s="153">
        <v>0</v>
      </c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76">
        <v>62</v>
      </c>
      <c r="B233" s="177" t="s">
        <v>416</v>
      </c>
      <c r="C233" s="194" t="s">
        <v>417</v>
      </c>
      <c r="D233" s="178" t="s">
        <v>152</v>
      </c>
      <c r="E233" s="179">
        <v>20</v>
      </c>
      <c r="F233" s="180"/>
      <c r="G233" s="181">
        <f>ROUND(E233*F233,2)</f>
        <v>0</v>
      </c>
      <c r="H233" s="180"/>
      <c r="I233" s="181">
        <f>ROUND(E233*H233,2)</f>
        <v>0</v>
      </c>
      <c r="J233" s="180"/>
      <c r="K233" s="181">
        <f>ROUND(E233*J233,2)</f>
        <v>0</v>
      </c>
      <c r="L233" s="181">
        <v>21</v>
      </c>
      <c r="M233" s="181">
        <f>G233*(1+L233/100)</f>
        <v>0</v>
      </c>
      <c r="N233" s="181">
        <v>0</v>
      </c>
      <c r="O233" s="181">
        <f>ROUND(E233*N233,2)</f>
        <v>0</v>
      </c>
      <c r="P233" s="181">
        <v>0</v>
      </c>
      <c r="Q233" s="181">
        <f>ROUND(E233*P233,2)</f>
        <v>0</v>
      </c>
      <c r="R233" s="181"/>
      <c r="S233" s="181" t="s">
        <v>284</v>
      </c>
      <c r="T233" s="182" t="s">
        <v>285</v>
      </c>
      <c r="U233" s="163">
        <v>0</v>
      </c>
      <c r="V233" s="163">
        <f>ROUND(E233*U233,2)</f>
        <v>0</v>
      </c>
      <c r="W233" s="16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 t="s">
        <v>290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60"/>
      <c r="B234" s="161"/>
      <c r="C234" s="195" t="s">
        <v>397</v>
      </c>
      <c r="D234" s="165"/>
      <c r="E234" s="166">
        <v>20</v>
      </c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146</v>
      </c>
      <c r="AH234" s="153">
        <v>0</v>
      </c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x14ac:dyDescent="0.2">
      <c r="A235" s="170" t="s">
        <v>135</v>
      </c>
      <c r="B235" s="171" t="s">
        <v>69</v>
      </c>
      <c r="C235" s="193" t="s">
        <v>70</v>
      </c>
      <c r="D235" s="172"/>
      <c r="E235" s="173"/>
      <c r="F235" s="174"/>
      <c r="G235" s="174">
        <f>SUMIF(AG236:AG239,"&lt;&gt;NOR",G236:G239)</f>
        <v>0</v>
      </c>
      <c r="H235" s="174"/>
      <c r="I235" s="174">
        <f>SUM(I236:I239)</f>
        <v>0</v>
      </c>
      <c r="J235" s="174"/>
      <c r="K235" s="174">
        <f>SUM(K236:K239)</f>
        <v>0</v>
      </c>
      <c r="L235" s="174"/>
      <c r="M235" s="174">
        <f>SUM(M236:M239)</f>
        <v>0</v>
      </c>
      <c r="N235" s="174"/>
      <c r="O235" s="174">
        <f>SUM(O236:O239)</f>
        <v>0</v>
      </c>
      <c r="P235" s="174"/>
      <c r="Q235" s="174">
        <f>SUM(Q236:Q239)</f>
        <v>0</v>
      </c>
      <c r="R235" s="174"/>
      <c r="S235" s="174"/>
      <c r="T235" s="175"/>
      <c r="U235" s="169"/>
      <c r="V235" s="169">
        <f>SUM(V236:V239)</f>
        <v>0.68</v>
      </c>
      <c r="W235" s="169"/>
      <c r="AG235" t="s">
        <v>136</v>
      </c>
    </row>
    <row r="236" spans="1:60" outlineLevel="1" x14ac:dyDescent="0.2">
      <c r="A236" s="176">
        <v>63</v>
      </c>
      <c r="B236" s="177" t="s">
        <v>418</v>
      </c>
      <c r="C236" s="194" t="s">
        <v>419</v>
      </c>
      <c r="D236" s="178" t="s">
        <v>244</v>
      </c>
      <c r="E236" s="179">
        <v>1</v>
      </c>
      <c r="F236" s="180"/>
      <c r="G236" s="181">
        <f>ROUND(E236*F236,2)</f>
        <v>0</v>
      </c>
      <c r="H236" s="180"/>
      <c r="I236" s="181">
        <f>ROUND(E236*H236,2)</f>
        <v>0</v>
      </c>
      <c r="J236" s="180"/>
      <c r="K236" s="181">
        <f>ROUND(E236*J236,2)</f>
        <v>0</v>
      </c>
      <c r="L236" s="181">
        <v>21</v>
      </c>
      <c r="M236" s="181">
        <f>G236*(1+L236/100)</f>
        <v>0</v>
      </c>
      <c r="N236" s="181">
        <v>4.6800000000000001E-3</v>
      </c>
      <c r="O236" s="181">
        <f>ROUND(E236*N236,2)</f>
        <v>0</v>
      </c>
      <c r="P236" s="181">
        <v>0</v>
      </c>
      <c r="Q236" s="181">
        <f>ROUND(E236*P236,2)</f>
        <v>0</v>
      </c>
      <c r="R236" s="181" t="s">
        <v>420</v>
      </c>
      <c r="S236" s="181" t="s">
        <v>141</v>
      </c>
      <c r="T236" s="182" t="s">
        <v>141</v>
      </c>
      <c r="U236" s="163">
        <v>0.68</v>
      </c>
      <c r="V236" s="163">
        <f>ROUND(E236*U236,2)</f>
        <v>0.68</v>
      </c>
      <c r="W236" s="163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142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195" t="s">
        <v>421</v>
      </c>
      <c r="D237" s="165"/>
      <c r="E237" s="166">
        <v>1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146</v>
      </c>
      <c r="AH237" s="153">
        <v>0</v>
      </c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76">
        <v>64</v>
      </c>
      <c r="B238" s="177" t="s">
        <v>422</v>
      </c>
      <c r="C238" s="194" t="s">
        <v>423</v>
      </c>
      <c r="D238" s="178" t="s">
        <v>244</v>
      </c>
      <c r="E238" s="179">
        <v>1</v>
      </c>
      <c r="F238" s="180"/>
      <c r="G238" s="181">
        <f>ROUND(E238*F238,2)</f>
        <v>0</v>
      </c>
      <c r="H238" s="180"/>
      <c r="I238" s="181">
        <f>ROUND(E238*H238,2)</f>
        <v>0</v>
      </c>
      <c r="J238" s="180"/>
      <c r="K238" s="181">
        <f>ROUND(E238*J238,2)</f>
        <v>0</v>
      </c>
      <c r="L238" s="181">
        <v>21</v>
      </c>
      <c r="M238" s="181">
        <f>G238*(1+L238/100)</f>
        <v>0</v>
      </c>
      <c r="N238" s="181">
        <v>0</v>
      </c>
      <c r="O238" s="181">
        <f>ROUND(E238*N238,2)</f>
        <v>0</v>
      </c>
      <c r="P238" s="181">
        <v>0</v>
      </c>
      <c r="Q238" s="181">
        <f>ROUND(E238*P238,2)</f>
        <v>0</v>
      </c>
      <c r="R238" s="181"/>
      <c r="S238" s="181" t="s">
        <v>284</v>
      </c>
      <c r="T238" s="182" t="s">
        <v>285</v>
      </c>
      <c r="U238" s="163">
        <v>0</v>
      </c>
      <c r="V238" s="163">
        <f>ROUND(E238*U238,2)</f>
        <v>0</v>
      </c>
      <c r="W238" s="163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290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195" t="s">
        <v>421</v>
      </c>
      <c r="D239" s="165"/>
      <c r="E239" s="166">
        <v>1</v>
      </c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146</v>
      </c>
      <c r="AH239" s="153">
        <v>0</v>
      </c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x14ac:dyDescent="0.2">
      <c r="A240" s="170" t="s">
        <v>135</v>
      </c>
      <c r="B240" s="171" t="s">
        <v>71</v>
      </c>
      <c r="C240" s="193" t="s">
        <v>72</v>
      </c>
      <c r="D240" s="172"/>
      <c r="E240" s="173"/>
      <c r="F240" s="174"/>
      <c r="G240" s="174">
        <f>SUMIF(AG241:AG242,"&lt;&gt;NOR",G241:G242)</f>
        <v>0</v>
      </c>
      <c r="H240" s="174"/>
      <c r="I240" s="174">
        <f>SUM(I241:I242)</f>
        <v>0</v>
      </c>
      <c r="J240" s="174"/>
      <c r="K240" s="174">
        <f>SUM(K241:K242)</f>
        <v>0</v>
      </c>
      <c r="L240" s="174"/>
      <c r="M240" s="174">
        <f>SUM(M241:M242)</f>
        <v>0</v>
      </c>
      <c r="N240" s="174"/>
      <c r="O240" s="174">
        <f>SUM(O241:O242)</f>
        <v>0.12</v>
      </c>
      <c r="P240" s="174"/>
      <c r="Q240" s="174">
        <f>SUM(Q241:Q242)</f>
        <v>0</v>
      </c>
      <c r="R240" s="174"/>
      <c r="S240" s="174"/>
      <c r="T240" s="175"/>
      <c r="U240" s="169"/>
      <c r="V240" s="169">
        <f>SUM(V241:V242)</f>
        <v>16.05</v>
      </c>
      <c r="W240" s="169"/>
      <c r="AG240" t="s">
        <v>136</v>
      </c>
    </row>
    <row r="241" spans="1:60" outlineLevel="1" x14ac:dyDescent="0.2">
      <c r="A241" s="176">
        <v>65</v>
      </c>
      <c r="B241" s="177" t="s">
        <v>424</v>
      </c>
      <c r="C241" s="194" t="s">
        <v>425</v>
      </c>
      <c r="D241" s="178" t="s">
        <v>139</v>
      </c>
      <c r="E241" s="179">
        <v>75</v>
      </c>
      <c r="F241" s="180"/>
      <c r="G241" s="181">
        <f>ROUND(E241*F241,2)</f>
        <v>0</v>
      </c>
      <c r="H241" s="180"/>
      <c r="I241" s="181">
        <f>ROUND(E241*H241,2)</f>
        <v>0</v>
      </c>
      <c r="J241" s="180"/>
      <c r="K241" s="181">
        <f>ROUND(E241*J241,2)</f>
        <v>0</v>
      </c>
      <c r="L241" s="181">
        <v>21</v>
      </c>
      <c r="M241" s="181">
        <f>G241*(1+L241/100)</f>
        <v>0</v>
      </c>
      <c r="N241" s="181">
        <v>1.58E-3</v>
      </c>
      <c r="O241" s="181">
        <f>ROUND(E241*N241,2)</f>
        <v>0.12</v>
      </c>
      <c r="P241" s="181">
        <v>0</v>
      </c>
      <c r="Q241" s="181">
        <f>ROUND(E241*P241,2)</f>
        <v>0</v>
      </c>
      <c r="R241" s="181" t="s">
        <v>426</v>
      </c>
      <c r="S241" s="181" t="s">
        <v>141</v>
      </c>
      <c r="T241" s="182" t="s">
        <v>141</v>
      </c>
      <c r="U241" s="163">
        <v>0.21400000000000002</v>
      </c>
      <c r="V241" s="163">
        <f>ROUND(E241*U241,2)</f>
        <v>16.05</v>
      </c>
      <c r="W241" s="163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142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60"/>
      <c r="B242" s="161"/>
      <c r="C242" s="195" t="s">
        <v>427</v>
      </c>
      <c r="D242" s="165"/>
      <c r="E242" s="166">
        <v>75</v>
      </c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 t="s">
        <v>146</v>
      </c>
      <c r="AH242" s="153">
        <v>0</v>
      </c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x14ac:dyDescent="0.2">
      <c r="A243" s="170" t="s">
        <v>135</v>
      </c>
      <c r="B243" s="171" t="s">
        <v>73</v>
      </c>
      <c r="C243" s="193" t="s">
        <v>74</v>
      </c>
      <c r="D243" s="172"/>
      <c r="E243" s="173"/>
      <c r="F243" s="174"/>
      <c r="G243" s="174">
        <f>SUMIF(AG244:AG272,"&lt;&gt;NOR",G244:G272)</f>
        <v>0</v>
      </c>
      <c r="H243" s="174"/>
      <c r="I243" s="174">
        <f>SUM(I244:I272)</f>
        <v>0</v>
      </c>
      <c r="J243" s="174"/>
      <c r="K243" s="174">
        <f>SUM(K244:K272)</f>
        <v>0</v>
      </c>
      <c r="L243" s="174"/>
      <c r="M243" s="174">
        <f>SUM(M244:M272)</f>
        <v>0</v>
      </c>
      <c r="N243" s="174"/>
      <c r="O243" s="174">
        <f>SUM(O244:O272)</f>
        <v>0</v>
      </c>
      <c r="P243" s="174"/>
      <c r="Q243" s="174">
        <f>SUM(Q244:Q272)</f>
        <v>0</v>
      </c>
      <c r="R243" s="174"/>
      <c r="S243" s="174"/>
      <c r="T243" s="175"/>
      <c r="U243" s="169"/>
      <c r="V243" s="169">
        <f>SUM(V244:V272)</f>
        <v>0</v>
      </c>
      <c r="W243" s="169"/>
      <c r="AG243" t="s">
        <v>136</v>
      </c>
    </row>
    <row r="244" spans="1:60" outlineLevel="1" x14ac:dyDescent="0.2">
      <c r="A244" s="176">
        <v>66</v>
      </c>
      <c r="B244" s="177" t="s">
        <v>428</v>
      </c>
      <c r="C244" s="194" t="s">
        <v>429</v>
      </c>
      <c r="D244" s="178" t="s">
        <v>283</v>
      </c>
      <c r="E244" s="179">
        <v>1</v>
      </c>
      <c r="F244" s="180"/>
      <c r="G244" s="181">
        <f>ROUND(E244*F244,2)</f>
        <v>0</v>
      </c>
      <c r="H244" s="180"/>
      <c r="I244" s="181">
        <f>ROUND(E244*H244,2)</f>
        <v>0</v>
      </c>
      <c r="J244" s="180"/>
      <c r="K244" s="181">
        <f>ROUND(E244*J244,2)</f>
        <v>0</v>
      </c>
      <c r="L244" s="181">
        <v>21</v>
      </c>
      <c r="M244" s="181">
        <f>G244*(1+L244/100)</f>
        <v>0</v>
      </c>
      <c r="N244" s="181">
        <v>0</v>
      </c>
      <c r="O244" s="181">
        <f>ROUND(E244*N244,2)</f>
        <v>0</v>
      </c>
      <c r="P244" s="181">
        <v>0</v>
      </c>
      <c r="Q244" s="181">
        <f>ROUND(E244*P244,2)</f>
        <v>0</v>
      </c>
      <c r="R244" s="181"/>
      <c r="S244" s="181" t="s">
        <v>284</v>
      </c>
      <c r="T244" s="182" t="s">
        <v>285</v>
      </c>
      <c r="U244" s="163">
        <v>0</v>
      </c>
      <c r="V244" s="163">
        <f>ROUND(E244*U244,2)</f>
        <v>0</v>
      </c>
      <c r="W244" s="163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142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195" t="s">
        <v>430</v>
      </c>
      <c r="D245" s="165"/>
      <c r="E245" s="166">
        <v>1</v>
      </c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146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76">
        <v>67</v>
      </c>
      <c r="B246" s="177" t="s">
        <v>431</v>
      </c>
      <c r="C246" s="194" t="s">
        <v>432</v>
      </c>
      <c r="D246" s="178" t="s">
        <v>283</v>
      </c>
      <c r="E246" s="179">
        <v>1</v>
      </c>
      <c r="F246" s="180"/>
      <c r="G246" s="181">
        <f>ROUND(E246*F246,2)</f>
        <v>0</v>
      </c>
      <c r="H246" s="180"/>
      <c r="I246" s="181">
        <f>ROUND(E246*H246,2)</f>
        <v>0</v>
      </c>
      <c r="J246" s="180"/>
      <c r="K246" s="181">
        <f>ROUND(E246*J246,2)</f>
        <v>0</v>
      </c>
      <c r="L246" s="181">
        <v>21</v>
      </c>
      <c r="M246" s="181">
        <f>G246*(1+L246/100)</f>
        <v>0</v>
      </c>
      <c r="N246" s="181">
        <v>0</v>
      </c>
      <c r="O246" s="181">
        <f>ROUND(E246*N246,2)</f>
        <v>0</v>
      </c>
      <c r="P246" s="181">
        <v>0</v>
      </c>
      <c r="Q246" s="181">
        <f>ROUND(E246*P246,2)</f>
        <v>0</v>
      </c>
      <c r="R246" s="181"/>
      <c r="S246" s="181" t="s">
        <v>284</v>
      </c>
      <c r="T246" s="182" t="s">
        <v>285</v>
      </c>
      <c r="U246" s="163">
        <v>0</v>
      </c>
      <c r="V246" s="163">
        <f>ROUND(E246*U246,2)</f>
        <v>0</v>
      </c>
      <c r="W246" s="163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142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195" t="s">
        <v>343</v>
      </c>
      <c r="D247" s="165"/>
      <c r="E247" s="166">
        <v>1</v>
      </c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146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76">
        <v>68</v>
      </c>
      <c r="B248" s="177" t="s">
        <v>433</v>
      </c>
      <c r="C248" s="194" t="s">
        <v>434</v>
      </c>
      <c r="D248" s="178" t="s">
        <v>283</v>
      </c>
      <c r="E248" s="179">
        <v>1</v>
      </c>
      <c r="F248" s="180"/>
      <c r="G248" s="181">
        <f>ROUND(E248*F248,2)</f>
        <v>0</v>
      </c>
      <c r="H248" s="180"/>
      <c r="I248" s="181">
        <f>ROUND(E248*H248,2)</f>
        <v>0</v>
      </c>
      <c r="J248" s="180"/>
      <c r="K248" s="181">
        <f>ROUND(E248*J248,2)</f>
        <v>0</v>
      </c>
      <c r="L248" s="181">
        <v>21</v>
      </c>
      <c r="M248" s="181">
        <f>G248*(1+L248/100)</f>
        <v>0</v>
      </c>
      <c r="N248" s="181">
        <v>0</v>
      </c>
      <c r="O248" s="181">
        <f>ROUND(E248*N248,2)</f>
        <v>0</v>
      </c>
      <c r="P248" s="181">
        <v>0</v>
      </c>
      <c r="Q248" s="181">
        <f>ROUND(E248*P248,2)</f>
        <v>0</v>
      </c>
      <c r="R248" s="181"/>
      <c r="S248" s="181" t="s">
        <v>284</v>
      </c>
      <c r="T248" s="182" t="s">
        <v>285</v>
      </c>
      <c r="U248" s="163">
        <v>0</v>
      </c>
      <c r="V248" s="163">
        <f>ROUND(E248*U248,2)</f>
        <v>0</v>
      </c>
      <c r="W248" s="163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142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195" t="s">
        <v>435</v>
      </c>
      <c r="D249" s="165"/>
      <c r="E249" s="166">
        <v>1</v>
      </c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146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76">
        <v>69</v>
      </c>
      <c r="B250" s="177" t="s">
        <v>436</v>
      </c>
      <c r="C250" s="194" t="s">
        <v>437</v>
      </c>
      <c r="D250" s="178" t="s">
        <v>283</v>
      </c>
      <c r="E250" s="179">
        <v>11</v>
      </c>
      <c r="F250" s="180"/>
      <c r="G250" s="181">
        <f>ROUND(E250*F250,2)</f>
        <v>0</v>
      </c>
      <c r="H250" s="180"/>
      <c r="I250" s="181">
        <f>ROUND(E250*H250,2)</f>
        <v>0</v>
      </c>
      <c r="J250" s="180"/>
      <c r="K250" s="181">
        <f>ROUND(E250*J250,2)</f>
        <v>0</v>
      </c>
      <c r="L250" s="181">
        <v>21</v>
      </c>
      <c r="M250" s="181">
        <f>G250*(1+L250/100)</f>
        <v>0</v>
      </c>
      <c r="N250" s="181">
        <v>0</v>
      </c>
      <c r="O250" s="181">
        <f>ROUND(E250*N250,2)</f>
        <v>0</v>
      </c>
      <c r="P250" s="181">
        <v>0</v>
      </c>
      <c r="Q250" s="181">
        <f>ROUND(E250*P250,2)</f>
        <v>0</v>
      </c>
      <c r="R250" s="181"/>
      <c r="S250" s="181" t="s">
        <v>284</v>
      </c>
      <c r="T250" s="182" t="s">
        <v>285</v>
      </c>
      <c r="U250" s="163">
        <v>0</v>
      </c>
      <c r="V250" s="163">
        <f>ROUND(E250*U250,2)</f>
        <v>0</v>
      </c>
      <c r="W250" s="163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142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195" t="s">
        <v>438</v>
      </c>
      <c r="D251" s="165"/>
      <c r="E251" s="166">
        <v>11</v>
      </c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146</v>
      </c>
      <c r="AH251" s="153">
        <v>0</v>
      </c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76">
        <v>70</v>
      </c>
      <c r="B252" s="177" t="s">
        <v>439</v>
      </c>
      <c r="C252" s="194" t="s">
        <v>440</v>
      </c>
      <c r="D252" s="178" t="s">
        <v>139</v>
      </c>
      <c r="E252" s="179">
        <v>34.28</v>
      </c>
      <c r="F252" s="180"/>
      <c r="G252" s="181">
        <f>ROUND(E252*F252,2)</f>
        <v>0</v>
      </c>
      <c r="H252" s="180"/>
      <c r="I252" s="181">
        <f>ROUND(E252*H252,2)</f>
        <v>0</v>
      </c>
      <c r="J252" s="180"/>
      <c r="K252" s="181">
        <f>ROUND(E252*J252,2)</f>
        <v>0</v>
      </c>
      <c r="L252" s="181">
        <v>21</v>
      </c>
      <c r="M252" s="181">
        <f>G252*(1+L252/100)</f>
        <v>0</v>
      </c>
      <c r="N252" s="181">
        <v>0</v>
      </c>
      <c r="O252" s="181">
        <f>ROUND(E252*N252,2)</f>
        <v>0</v>
      </c>
      <c r="P252" s="181">
        <v>0</v>
      </c>
      <c r="Q252" s="181">
        <f>ROUND(E252*P252,2)</f>
        <v>0</v>
      </c>
      <c r="R252" s="181"/>
      <c r="S252" s="181" t="s">
        <v>284</v>
      </c>
      <c r="T252" s="182" t="s">
        <v>285</v>
      </c>
      <c r="U252" s="163">
        <v>0</v>
      </c>
      <c r="V252" s="163">
        <f>ROUND(E252*U252,2)</f>
        <v>0</v>
      </c>
      <c r="W252" s="163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142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195" t="s">
        <v>441</v>
      </c>
      <c r="D253" s="165"/>
      <c r="E253" s="166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146</v>
      </c>
      <c r="AH253" s="153">
        <v>0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60"/>
      <c r="B254" s="161"/>
      <c r="C254" s="195" t="s">
        <v>442</v>
      </c>
      <c r="D254" s="165"/>
      <c r="E254" s="166">
        <v>2.52</v>
      </c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 t="s">
        <v>146</v>
      </c>
      <c r="AH254" s="153">
        <v>0</v>
      </c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195" t="s">
        <v>443</v>
      </c>
      <c r="D255" s="165"/>
      <c r="E255" s="166">
        <v>3.3600000000000003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146</v>
      </c>
      <c r="AH255" s="153">
        <v>0</v>
      </c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60"/>
      <c r="B256" s="161"/>
      <c r="C256" s="195" t="s">
        <v>444</v>
      </c>
      <c r="D256" s="165"/>
      <c r="E256" s="166">
        <v>2.52</v>
      </c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146</v>
      </c>
      <c r="AH256" s="153">
        <v>0</v>
      </c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195" t="s">
        <v>445</v>
      </c>
      <c r="D257" s="165"/>
      <c r="E257" s="166">
        <v>3.3600000000000003</v>
      </c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146</v>
      </c>
      <c r="AH257" s="153">
        <v>0</v>
      </c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60"/>
      <c r="B258" s="161"/>
      <c r="C258" s="195" t="s">
        <v>446</v>
      </c>
      <c r="D258" s="165"/>
      <c r="E258" s="166">
        <v>3.3600000000000003</v>
      </c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 t="s">
        <v>146</v>
      </c>
      <c r="AH258" s="153">
        <v>0</v>
      </c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195" t="s">
        <v>447</v>
      </c>
      <c r="D259" s="165"/>
      <c r="E259" s="166">
        <v>3.3600000000000003</v>
      </c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146</v>
      </c>
      <c r="AH259" s="153">
        <v>0</v>
      </c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60"/>
      <c r="B260" s="161"/>
      <c r="C260" s="195" t="s">
        <v>448</v>
      </c>
      <c r="D260" s="165"/>
      <c r="E260" s="166">
        <v>3.2</v>
      </c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 t="s">
        <v>146</v>
      </c>
      <c r="AH260" s="153">
        <v>0</v>
      </c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60"/>
      <c r="B261" s="161"/>
      <c r="C261" s="195" t="s">
        <v>449</v>
      </c>
      <c r="D261" s="165"/>
      <c r="E261" s="166">
        <v>3.3600000000000003</v>
      </c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146</v>
      </c>
      <c r="AH261" s="153">
        <v>0</v>
      </c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195" t="s">
        <v>450</v>
      </c>
      <c r="D262" s="165"/>
      <c r="E262" s="166">
        <v>3.3600000000000003</v>
      </c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146</v>
      </c>
      <c r="AH262" s="153">
        <v>0</v>
      </c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/>
      <c r="B263" s="161"/>
      <c r="C263" s="195" t="s">
        <v>451</v>
      </c>
      <c r="D263" s="165"/>
      <c r="E263" s="166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146</v>
      </c>
      <c r="AH263" s="153">
        <v>0</v>
      </c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60"/>
      <c r="B264" s="161"/>
      <c r="C264" s="195" t="s">
        <v>452</v>
      </c>
      <c r="D264" s="165"/>
      <c r="E264" s="166">
        <v>5.8800000000000008</v>
      </c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53"/>
      <c r="Y264" s="153"/>
      <c r="Z264" s="153"/>
      <c r="AA264" s="153"/>
      <c r="AB264" s="153"/>
      <c r="AC264" s="153"/>
      <c r="AD264" s="153"/>
      <c r="AE264" s="153"/>
      <c r="AF264" s="153"/>
      <c r="AG264" s="153" t="s">
        <v>146</v>
      </c>
      <c r="AH264" s="153">
        <v>0</v>
      </c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76">
        <v>71</v>
      </c>
      <c r="B265" s="177" t="s">
        <v>453</v>
      </c>
      <c r="C265" s="194" t="s">
        <v>454</v>
      </c>
      <c r="D265" s="178" t="s">
        <v>455</v>
      </c>
      <c r="E265" s="179">
        <v>1</v>
      </c>
      <c r="F265" s="180"/>
      <c r="G265" s="181">
        <f>ROUND(E265*F265,2)</f>
        <v>0</v>
      </c>
      <c r="H265" s="180"/>
      <c r="I265" s="181">
        <f>ROUND(E265*H265,2)</f>
        <v>0</v>
      </c>
      <c r="J265" s="180"/>
      <c r="K265" s="181">
        <f>ROUND(E265*J265,2)</f>
        <v>0</v>
      </c>
      <c r="L265" s="181">
        <v>21</v>
      </c>
      <c r="M265" s="181">
        <f>G265*(1+L265/100)</f>
        <v>0</v>
      </c>
      <c r="N265" s="181">
        <v>0</v>
      </c>
      <c r="O265" s="181">
        <f>ROUND(E265*N265,2)</f>
        <v>0</v>
      </c>
      <c r="P265" s="181">
        <v>0</v>
      </c>
      <c r="Q265" s="181">
        <f>ROUND(E265*P265,2)</f>
        <v>0</v>
      </c>
      <c r="R265" s="181"/>
      <c r="S265" s="181" t="s">
        <v>284</v>
      </c>
      <c r="T265" s="182" t="s">
        <v>285</v>
      </c>
      <c r="U265" s="163">
        <v>0</v>
      </c>
      <c r="V265" s="163">
        <f>ROUND(E265*U265,2)</f>
        <v>0</v>
      </c>
      <c r="W265" s="163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290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60"/>
      <c r="B266" s="161"/>
      <c r="C266" s="195" t="s">
        <v>456</v>
      </c>
      <c r="D266" s="165"/>
      <c r="E266" s="166">
        <v>1</v>
      </c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53"/>
      <c r="Y266" s="153"/>
      <c r="Z266" s="153"/>
      <c r="AA266" s="153"/>
      <c r="AB266" s="153"/>
      <c r="AC266" s="153"/>
      <c r="AD266" s="153"/>
      <c r="AE266" s="153"/>
      <c r="AF266" s="153"/>
      <c r="AG266" s="153" t="s">
        <v>146</v>
      </c>
      <c r="AH266" s="153">
        <v>0</v>
      </c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ht="22.5" outlineLevel="1" x14ac:dyDescent="0.2">
      <c r="A267" s="176">
        <v>72</v>
      </c>
      <c r="B267" s="177" t="s">
        <v>457</v>
      </c>
      <c r="C267" s="194" t="s">
        <v>458</v>
      </c>
      <c r="D267" s="178" t="s">
        <v>455</v>
      </c>
      <c r="E267" s="179">
        <v>1</v>
      </c>
      <c r="F267" s="180"/>
      <c r="G267" s="181">
        <f>ROUND(E267*F267,2)</f>
        <v>0</v>
      </c>
      <c r="H267" s="180"/>
      <c r="I267" s="181">
        <f>ROUND(E267*H267,2)</f>
        <v>0</v>
      </c>
      <c r="J267" s="180"/>
      <c r="K267" s="181">
        <f>ROUND(E267*J267,2)</f>
        <v>0</v>
      </c>
      <c r="L267" s="181">
        <v>21</v>
      </c>
      <c r="M267" s="181">
        <f>G267*(1+L267/100)</f>
        <v>0</v>
      </c>
      <c r="N267" s="181">
        <v>0</v>
      </c>
      <c r="O267" s="181">
        <f>ROUND(E267*N267,2)</f>
        <v>0</v>
      </c>
      <c r="P267" s="181">
        <v>0</v>
      </c>
      <c r="Q267" s="181">
        <f>ROUND(E267*P267,2)</f>
        <v>0</v>
      </c>
      <c r="R267" s="181"/>
      <c r="S267" s="181" t="s">
        <v>284</v>
      </c>
      <c r="T267" s="182" t="s">
        <v>285</v>
      </c>
      <c r="U267" s="163">
        <v>0</v>
      </c>
      <c r="V267" s="163">
        <f>ROUND(E267*U267,2)</f>
        <v>0</v>
      </c>
      <c r="W267" s="163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 t="s">
        <v>290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195" t="s">
        <v>430</v>
      </c>
      <c r="D268" s="165"/>
      <c r="E268" s="166">
        <v>1</v>
      </c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146</v>
      </c>
      <c r="AH268" s="153">
        <v>0</v>
      </c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76">
        <v>73</v>
      </c>
      <c r="B269" s="177" t="s">
        <v>459</v>
      </c>
      <c r="C269" s="194" t="s">
        <v>460</v>
      </c>
      <c r="D269" s="178" t="s">
        <v>139</v>
      </c>
      <c r="E269" s="179">
        <v>10.56</v>
      </c>
      <c r="F269" s="180"/>
      <c r="G269" s="181">
        <f>ROUND(E269*F269,2)</f>
        <v>0</v>
      </c>
      <c r="H269" s="180"/>
      <c r="I269" s="181">
        <f>ROUND(E269*H269,2)</f>
        <v>0</v>
      </c>
      <c r="J269" s="180"/>
      <c r="K269" s="181">
        <f>ROUND(E269*J269,2)</f>
        <v>0</v>
      </c>
      <c r="L269" s="181">
        <v>21</v>
      </c>
      <c r="M269" s="181">
        <f>G269*(1+L269/100)</f>
        <v>0</v>
      </c>
      <c r="N269" s="181">
        <v>0</v>
      </c>
      <c r="O269" s="181">
        <f>ROUND(E269*N269,2)</f>
        <v>0</v>
      </c>
      <c r="P269" s="181">
        <v>0</v>
      </c>
      <c r="Q269" s="181">
        <f>ROUND(E269*P269,2)</f>
        <v>0</v>
      </c>
      <c r="R269" s="181"/>
      <c r="S269" s="181" t="s">
        <v>284</v>
      </c>
      <c r="T269" s="182" t="s">
        <v>285</v>
      </c>
      <c r="U269" s="163">
        <v>0</v>
      </c>
      <c r="V269" s="163">
        <f>ROUND(E269*U269,2)</f>
        <v>0</v>
      </c>
      <c r="W269" s="163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 t="s">
        <v>290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60"/>
      <c r="B270" s="161"/>
      <c r="C270" s="195" t="s">
        <v>461</v>
      </c>
      <c r="D270" s="165"/>
      <c r="E270" s="166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146</v>
      </c>
      <c r="AH270" s="153">
        <v>0</v>
      </c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60"/>
      <c r="B271" s="161"/>
      <c r="C271" s="195" t="s">
        <v>462</v>
      </c>
      <c r="D271" s="165"/>
      <c r="E271" s="166">
        <v>5.28</v>
      </c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53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146</v>
      </c>
      <c r="AH271" s="153">
        <v>0</v>
      </c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60"/>
      <c r="B272" s="161"/>
      <c r="C272" s="195" t="s">
        <v>463</v>
      </c>
      <c r="D272" s="165"/>
      <c r="E272" s="166">
        <v>5.28</v>
      </c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5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146</v>
      </c>
      <c r="AH272" s="153">
        <v>0</v>
      </c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x14ac:dyDescent="0.2">
      <c r="A273" s="170" t="s">
        <v>135</v>
      </c>
      <c r="B273" s="171" t="s">
        <v>75</v>
      </c>
      <c r="C273" s="193" t="s">
        <v>76</v>
      </c>
      <c r="D273" s="172"/>
      <c r="E273" s="173"/>
      <c r="F273" s="174"/>
      <c r="G273" s="174">
        <f>SUMIF(AG274:AG327,"&lt;&gt;NOR",G274:G327)</f>
        <v>0</v>
      </c>
      <c r="H273" s="174"/>
      <c r="I273" s="174">
        <f>SUM(I274:I327)</f>
        <v>0</v>
      </c>
      <c r="J273" s="174"/>
      <c r="K273" s="174">
        <f>SUM(K274:K327)</f>
        <v>0</v>
      </c>
      <c r="L273" s="174"/>
      <c r="M273" s="174">
        <f>SUM(M274:M327)</f>
        <v>0</v>
      </c>
      <c r="N273" s="174"/>
      <c r="O273" s="174">
        <f>SUM(O274:O327)</f>
        <v>0</v>
      </c>
      <c r="P273" s="174"/>
      <c r="Q273" s="174">
        <f>SUM(Q274:Q327)</f>
        <v>29.85</v>
      </c>
      <c r="R273" s="174"/>
      <c r="S273" s="174"/>
      <c r="T273" s="175"/>
      <c r="U273" s="169"/>
      <c r="V273" s="169">
        <f>SUM(V274:V327)</f>
        <v>132.16</v>
      </c>
      <c r="W273" s="169"/>
      <c r="AG273" t="s">
        <v>136</v>
      </c>
    </row>
    <row r="274" spans="1:60" ht="22.5" outlineLevel="1" x14ac:dyDescent="0.2">
      <c r="A274" s="176">
        <v>74</v>
      </c>
      <c r="B274" s="177" t="s">
        <v>464</v>
      </c>
      <c r="C274" s="194" t="s">
        <v>465</v>
      </c>
      <c r="D274" s="178" t="s">
        <v>157</v>
      </c>
      <c r="E274" s="179">
        <v>1.2150000000000001</v>
      </c>
      <c r="F274" s="180"/>
      <c r="G274" s="181">
        <f>ROUND(E274*F274,2)</f>
        <v>0</v>
      </c>
      <c r="H274" s="180"/>
      <c r="I274" s="181">
        <f>ROUND(E274*H274,2)</f>
        <v>0</v>
      </c>
      <c r="J274" s="180"/>
      <c r="K274" s="181">
        <f>ROUND(E274*J274,2)</f>
        <v>0</v>
      </c>
      <c r="L274" s="181">
        <v>21</v>
      </c>
      <c r="M274" s="181">
        <f>G274*(1+L274/100)</f>
        <v>0</v>
      </c>
      <c r="N274" s="181">
        <v>1.2800000000000001E-3</v>
      </c>
      <c r="O274" s="181">
        <f>ROUND(E274*N274,2)</f>
        <v>0</v>
      </c>
      <c r="P274" s="181">
        <v>1.9500000000000002</v>
      </c>
      <c r="Q274" s="181">
        <f>ROUND(E274*P274,2)</f>
        <v>2.37</v>
      </c>
      <c r="R274" s="181" t="s">
        <v>466</v>
      </c>
      <c r="S274" s="181" t="s">
        <v>141</v>
      </c>
      <c r="T274" s="182" t="s">
        <v>141</v>
      </c>
      <c r="U274" s="163">
        <v>1.7010000000000001</v>
      </c>
      <c r="V274" s="163">
        <f>ROUND(E274*U274,2)</f>
        <v>2.0699999999999998</v>
      </c>
      <c r="W274" s="163"/>
      <c r="X274" s="153"/>
      <c r="Y274" s="153"/>
      <c r="Z274" s="153"/>
      <c r="AA274" s="153"/>
      <c r="AB274" s="153"/>
      <c r="AC274" s="153"/>
      <c r="AD274" s="153"/>
      <c r="AE274" s="153"/>
      <c r="AF274" s="153"/>
      <c r="AG274" s="153" t="s">
        <v>142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ht="22.5" outlineLevel="1" x14ac:dyDescent="0.2">
      <c r="A275" s="160"/>
      <c r="B275" s="161"/>
      <c r="C275" s="253" t="s">
        <v>467</v>
      </c>
      <c r="D275" s="254"/>
      <c r="E275" s="254"/>
      <c r="F275" s="254"/>
      <c r="G275" s="254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 t="s">
        <v>144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83" t="str">
        <f>C275</f>
        <v>nebo vybourání otvorů průřezové plochy přes 4 m2 ve zdivu nadzákladovém, včetně pomocného lešení o výšce podlahy do 1900 mm a pro zatížení do 1,5 kPa  (150 kg/m2)</v>
      </c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60"/>
      <c r="B276" s="161"/>
      <c r="C276" s="195" t="s">
        <v>468</v>
      </c>
      <c r="D276" s="165"/>
      <c r="E276" s="166">
        <v>1.2200000000000002</v>
      </c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53"/>
      <c r="Y276" s="153"/>
      <c r="Z276" s="153"/>
      <c r="AA276" s="153"/>
      <c r="AB276" s="153"/>
      <c r="AC276" s="153"/>
      <c r="AD276" s="153"/>
      <c r="AE276" s="153"/>
      <c r="AF276" s="153"/>
      <c r="AG276" s="153" t="s">
        <v>146</v>
      </c>
      <c r="AH276" s="153">
        <v>0</v>
      </c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ht="22.5" outlineLevel="1" x14ac:dyDescent="0.2">
      <c r="A277" s="176">
        <v>75</v>
      </c>
      <c r="B277" s="177" t="s">
        <v>469</v>
      </c>
      <c r="C277" s="194" t="s">
        <v>470</v>
      </c>
      <c r="D277" s="178" t="s">
        <v>139</v>
      </c>
      <c r="E277" s="179">
        <v>7.6687500000000002</v>
      </c>
      <c r="F277" s="180"/>
      <c r="G277" s="181">
        <f>ROUND(E277*F277,2)</f>
        <v>0</v>
      </c>
      <c r="H277" s="180"/>
      <c r="I277" s="181">
        <f>ROUND(E277*H277,2)</f>
        <v>0</v>
      </c>
      <c r="J277" s="180"/>
      <c r="K277" s="181">
        <f>ROUND(E277*J277,2)</f>
        <v>0</v>
      </c>
      <c r="L277" s="181">
        <v>21</v>
      </c>
      <c r="M277" s="181">
        <f>G277*(1+L277/100)</f>
        <v>0</v>
      </c>
      <c r="N277" s="181">
        <v>3.3000000000000005E-4</v>
      </c>
      <c r="O277" s="181">
        <f>ROUND(E277*N277,2)</f>
        <v>0</v>
      </c>
      <c r="P277" s="181">
        <v>1.183E-2</v>
      </c>
      <c r="Q277" s="181">
        <f>ROUND(E277*P277,2)</f>
        <v>0.09</v>
      </c>
      <c r="R277" s="181" t="s">
        <v>466</v>
      </c>
      <c r="S277" s="181" t="s">
        <v>141</v>
      </c>
      <c r="T277" s="182" t="s">
        <v>141</v>
      </c>
      <c r="U277" s="163">
        <v>0.34600000000000003</v>
      </c>
      <c r="V277" s="163">
        <f>ROUND(E277*U277,2)</f>
        <v>2.65</v>
      </c>
      <c r="W277" s="163"/>
      <c r="X277" s="153"/>
      <c r="Y277" s="153"/>
      <c r="Z277" s="153"/>
      <c r="AA277" s="153"/>
      <c r="AB277" s="153"/>
      <c r="AC277" s="153"/>
      <c r="AD277" s="153"/>
      <c r="AE277" s="153"/>
      <c r="AF277" s="153"/>
      <c r="AG277" s="153" t="s">
        <v>142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60"/>
      <c r="B278" s="161"/>
      <c r="C278" s="195" t="s">
        <v>471</v>
      </c>
      <c r="D278" s="165"/>
      <c r="E278" s="166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5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146</v>
      </c>
      <c r="AH278" s="153">
        <v>0</v>
      </c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60"/>
      <c r="B279" s="161"/>
      <c r="C279" s="195" t="s">
        <v>274</v>
      </c>
      <c r="D279" s="165"/>
      <c r="E279" s="166">
        <v>5.4187500000000002</v>
      </c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53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146</v>
      </c>
      <c r="AH279" s="153">
        <v>0</v>
      </c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60"/>
      <c r="B280" s="161"/>
      <c r="C280" s="195" t="s">
        <v>275</v>
      </c>
      <c r="D280" s="165"/>
      <c r="E280" s="166">
        <v>2.25</v>
      </c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53"/>
      <c r="Y280" s="153"/>
      <c r="Z280" s="153"/>
      <c r="AA280" s="153"/>
      <c r="AB280" s="153"/>
      <c r="AC280" s="153"/>
      <c r="AD280" s="153"/>
      <c r="AE280" s="153"/>
      <c r="AF280" s="153"/>
      <c r="AG280" s="153" t="s">
        <v>146</v>
      </c>
      <c r="AH280" s="153">
        <v>0</v>
      </c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ht="22.5" outlineLevel="1" x14ac:dyDescent="0.2">
      <c r="A281" s="176">
        <v>76</v>
      </c>
      <c r="B281" s="177" t="s">
        <v>472</v>
      </c>
      <c r="C281" s="194" t="s">
        <v>473</v>
      </c>
      <c r="D281" s="178" t="s">
        <v>157</v>
      </c>
      <c r="E281" s="179">
        <v>0.08</v>
      </c>
      <c r="F281" s="180"/>
      <c r="G281" s="181">
        <f>ROUND(E281*F281,2)</f>
        <v>0</v>
      </c>
      <c r="H281" s="180"/>
      <c r="I281" s="181">
        <f>ROUND(E281*H281,2)</f>
        <v>0</v>
      </c>
      <c r="J281" s="180"/>
      <c r="K281" s="181">
        <f>ROUND(E281*J281,2)</f>
        <v>0</v>
      </c>
      <c r="L281" s="181">
        <v>21</v>
      </c>
      <c r="M281" s="181">
        <f>G281*(1+L281/100)</f>
        <v>0</v>
      </c>
      <c r="N281" s="181">
        <v>0</v>
      </c>
      <c r="O281" s="181">
        <f>ROUND(E281*N281,2)</f>
        <v>0</v>
      </c>
      <c r="P281" s="181">
        <v>2.2000000000000002</v>
      </c>
      <c r="Q281" s="181">
        <f>ROUND(E281*P281,2)</f>
        <v>0.18</v>
      </c>
      <c r="R281" s="181" t="s">
        <v>466</v>
      </c>
      <c r="S281" s="181" t="s">
        <v>141</v>
      </c>
      <c r="T281" s="182" t="s">
        <v>141</v>
      </c>
      <c r="U281" s="163">
        <v>12.56</v>
      </c>
      <c r="V281" s="163">
        <f>ROUND(E281*U281,2)</f>
        <v>1</v>
      </c>
      <c r="W281" s="163"/>
      <c r="X281" s="153"/>
      <c r="Y281" s="153"/>
      <c r="Z281" s="153"/>
      <c r="AA281" s="153"/>
      <c r="AB281" s="153"/>
      <c r="AC281" s="153"/>
      <c r="AD281" s="153"/>
      <c r="AE281" s="153"/>
      <c r="AF281" s="153"/>
      <c r="AG281" s="153" t="s">
        <v>142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60"/>
      <c r="B282" s="161"/>
      <c r="C282" s="195" t="s">
        <v>474</v>
      </c>
      <c r="D282" s="165"/>
      <c r="E282" s="166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5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146</v>
      </c>
      <c r="AH282" s="153">
        <v>0</v>
      </c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60"/>
      <c r="B283" s="161"/>
      <c r="C283" s="195" t="s">
        <v>402</v>
      </c>
      <c r="D283" s="165"/>
      <c r="E283" s="166">
        <v>0.08</v>
      </c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53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146</v>
      </c>
      <c r="AH283" s="153">
        <v>0</v>
      </c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2.5" outlineLevel="1" x14ac:dyDescent="0.2">
      <c r="A284" s="176">
        <v>77</v>
      </c>
      <c r="B284" s="177" t="s">
        <v>475</v>
      </c>
      <c r="C284" s="194" t="s">
        <v>476</v>
      </c>
      <c r="D284" s="178" t="s">
        <v>157</v>
      </c>
      <c r="E284" s="179">
        <v>0.46400000000000002</v>
      </c>
      <c r="F284" s="180"/>
      <c r="G284" s="181">
        <f>ROUND(E284*F284,2)</f>
        <v>0</v>
      </c>
      <c r="H284" s="180"/>
      <c r="I284" s="181">
        <f>ROUND(E284*H284,2)</f>
        <v>0</v>
      </c>
      <c r="J284" s="180"/>
      <c r="K284" s="181">
        <f>ROUND(E284*J284,2)</f>
        <v>0</v>
      </c>
      <c r="L284" s="181">
        <v>21</v>
      </c>
      <c r="M284" s="181">
        <f>G284*(1+L284/100)</f>
        <v>0</v>
      </c>
      <c r="N284" s="181">
        <v>0</v>
      </c>
      <c r="O284" s="181">
        <f>ROUND(E284*N284,2)</f>
        <v>0</v>
      </c>
      <c r="P284" s="181">
        <v>2.2000000000000002</v>
      </c>
      <c r="Q284" s="181">
        <f>ROUND(E284*P284,2)</f>
        <v>1.02</v>
      </c>
      <c r="R284" s="181" t="s">
        <v>466</v>
      </c>
      <c r="S284" s="181" t="s">
        <v>141</v>
      </c>
      <c r="T284" s="182" t="s">
        <v>141</v>
      </c>
      <c r="U284" s="163">
        <v>10.88</v>
      </c>
      <c r="V284" s="163">
        <f>ROUND(E284*U284,2)</f>
        <v>5.05</v>
      </c>
      <c r="W284" s="163"/>
      <c r="X284" s="153"/>
      <c r="Y284" s="153"/>
      <c r="Z284" s="153"/>
      <c r="AA284" s="153"/>
      <c r="AB284" s="153"/>
      <c r="AC284" s="153"/>
      <c r="AD284" s="153"/>
      <c r="AE284" s="153"/>
      <c r="AF284" s="153"/>
      <c r="AG284" s="153" t="s">
        <v>142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60"/>
      <c r="B285" s="161"/>
      <c r="C285" s="195" t="s">
        <v>474</v>
      </c>
      <c r="D285" s="165"/>
      <c r="E285" s="166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5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146</v>
      </c>
      <c r="AH285" s="153">
        <v>0</v>
      </c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60"/>
      <c r="B286" s="161"/>
      <c r="C286" s="195" t="s">
        <v>405</v>
      </c>
      <c r="D286" s="165"/>
      <c r="E286" s="166">
        <v>0.15000000000000002</v>
      </c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53"/>
      <c r="Y286" s="153"/>
      <c r="Z286" s="153"/>
      <c r="AA286" s="153"/>
      <c r="AB286" s="153"/>
      <c r="AC286" s="153"/>
      <c r="AD286" s="153"/>
      <c r="AE286" s="153"/>
      <c r="AF286" s="153"/>
      <c r="AG286" s="153" t="s">
        <v>146</v>
      </c>
      <c r="AH286" s="153">
        <v>0</v>
      </c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60"/>
      <c r="B287" s="161"/>
      <c r="C287" s="195" t="s">
        <v>406</v>
      </c>
      <c r="D287" s="165"/>
      <c r="E287" s="166">
        <v>0.11</v>
      </c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53"/>
      <c r="Y287" s="153"/>
      <c r="Z287" s="153"/>
      <c r="AA287" s="153"/>
      <c r="AB287" s="153"/>
      <c r="AC287" s="153"/>
      <c r="AD287" s="153"/>
      <c r="AE287" s="153"/>
      <c r="AF287" s="153"/>
      <c r="AG287" s="153" t="s">
        <v>146</v>
      </c>
      <c r="AH287" s="153">
        <v>0</v>
      </c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60"/>
      <c r="B288" s="161"/>
      <c r="C288" s="195" t="s">
        <v>407</v>
      </c>
      <c r="D288" s="165"/>
      <c r="E288" s="166">
        <v>6.0000000000000005E-2</v>
      </c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5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146</v>
      </c>
      <c r="AH288" s="153">
        <v>0</v>
      </c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60"/>
      <c r="B289" s="161"/>
      <c r="C289" s="195" t="s">
        <v>408</v>
      </c>
      <c r="D289" s="165"/>
      <c r="E289" s="166">
        <v>0.15000000000000002</v>
      </c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53"/>
      <c r="Y289" s="153"/>
      <c r="Z289" s="153"/>
      <c r="AA289" s="153"/>
      <c r="AB289" s="153"/>
      <c r="AC289" s="153"/>
      <c r="AD289" s="153"/>
      <c r="AE289" s="153"/>
      <c r="AF289" s="153"/>
      <c r="AG289" s="153" t="s">
        <v>146</v>
      </c>
      <c r="AH289" s="153">
        <v>0</v>
      </c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ht="22.5" outlineLevel="1" x14ac:dyDescent="0.2">
      <c r="A290" s="176">
        <v>78</v>
      </c>
      <c r="B290" s="177" t="s">
        <v>477</v>
      </c>
      <c r="C290" s="194" t="s">
        <v>478</v>
      </c>
      <c r="D290" s="178" t="s">
        <v>157</v>
      </c>
      <c r="E290" s="179">
        <v>7.7152000000000003</v>
      </c>
      <c r="F290" s="180"/>
      <c r="G290" s="181">
        <f>ROUND(E290*F290,2)</f>
        <v>0</v>
      </c>
      <c r="H290" s="180"/>
      <c r="I290" s="181">
        <f>ROUND(E290*H290,2)</f>
        <v>0</v>
      </c>
      <c r="J290" s="180"/>
      <c r="K290" s="181">
        <f>ROUND(E290*J290,2)</f>
        <v>0</v>
      </c>
      <c r="L290" s="181">
        <v>21</v>
      </c>
      <c r="M290" s="181">
        <f>G290*(1+L290/100)</f>
        <v>0</v>
      </c>
      <c r="N290" s="181">
        <v>0</v>
      </c>
      <c r="O290" s="181">
        <f>ROUND(E290*N290,2)</f>
        <v>0</v>
      </c>
      <c r="P290" s="181">
        <v>2.2000000000000002</v>
      </c>
      <c r="Q290" s="181">
        <f>ROUND(E290*P290,2)</f>
        <v>16.97</v>
      </c>
      <c r="R290" s="181" t="s">
        <v>466</v>
      </c>
      <c r="S290" s="181" t="s">
        <v>141</v>
      </c>
      <c r="T290" s="182" t="s">
        <v>141</v>
      </c>
      <c r="U290" s="163">
        <v>7.1950000000000003</v>
      </c>
      <c r="V290" s="163">
        <f>ROUND(E290*U290,2)</f>
        <v>55.51</v>
      </c>
      <c r="W290" s="163"/>
      <c r="X290" s="153"/>
      <c r="Y290" s="153"/>
      <c r="Z290" s="153"/>
      <c r="AA290" s="153"/>
      <c r="AB290" s="153"/>
      <c r="AC290" s="153"/>
      <c r="AD290" s="153"/>
      <c r="AE290" s="153"/>
      <c r="AF290" s="153"/>
      <c r="AG290" s="153" t="s">
        <v>142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60"/>
      <c r="B291" s="161"/>
      <c r="C291" s="195" t="s">
        <v>401</v>
      </c>
      <c r="D291" s="165"/>
      <c r="E291" s="166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53"/>
      <c r="Y291" s="153"/>
      <c r="Z291" s="153"/>
      <c r="AA291" s="153"/>
      <c r="AB291" s="153"/>
      <c r="AC291" s="153"/>
      <c r="AD291" s="153"/>
      <c r="AE291" s="153"/>
      <c r="AF291" s="153"/>
      <c r="AG291" s="153" t="s">
        <v>146</v>
      </c>
      <c r="AH291" s="153">
        <v>0</v>
      </c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60"/>
      <c r="B292" s="161"/>
      <c r="C292" s="195" t="s">
        <v>479</v>
      </c>
      <c r="D292" s="165"/>
      <c r="E292" s="166">
        <v>4.5100000000000007</v>
      </c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53"/>
      <c r="Y292" s="153"/>
      <c r="Z292" s="153"/>
      <c r="AA292" s="153"/>
      <c r="AB292" s="153"/>
      <c r="AC292" s="153"/>
      <c r="AD292" s="153"/>
      <c r="AE292" s="153"/>
      <c r="AF292" s="153"/>
      <c r="AG292" s="153" t="s">
        <v>146</v>
      </c>
      <c r="AH292" s="153">
        <v>0</v>
      </c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60"/>
      <c r="B293" s="161"/>
      <c r="C293" s="195" t="s">
        <v>480</v>
      </c>
      <c r="D293" s="165"/>
      <c r="E293" s="166">
        <v>0.57000000000000006</v>
      </c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53"/>
      <c r="Y293" s="153"/>
      <c r="Z293" s="153"/>
      <c r="AA293" s="153"/>
      <c r="AB293" s="153"/>
      <c r="AC293" s="153"/>
      <c r="AD293" s="153"/>
      <c r="AE293" s="153"/>
      <c r="AF293" s="153"/>
      <c r="AG293" s="153" t="s">
        <v>146</v>
      </c>
      <c r="AH293" s="153">
        <v>0</v>
      </c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60"/>
      <c r="B294" s="161"/>
      <c r="C294" s="195" t="s">
        <v>481</v>
      </c>
      <c r="D294" s="165"/>
      <c r="E294" s="166">
        <v>0.57000000000000006</v>
      </c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53"/>
      <c r="Y294" s="153"/>
      <c r="Z294" s="153"/>
      <c r="AA294" s="153"/>
      <c r="AB294" s="153"/>
      <c r="AC294" s="153"/>
      <c r="AD294" s="153"/>
      <c r="AE294" s="153"/>
      <c r="AF294" s="153"/>
      <c r="AG294" s="153" t="s">
        <v>146</v>
      </c>
      <c r="AH294" s="153">
        <v>0</v>
      </c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60"/>
      <c r="B295" s="161"/>
      <c r="C295" s="195" t="s">
        <v>482</v>
      </c>
      <c r="D295" s="165"/>
      <c r="E295" s="166">
        <v>0.48000000000000004</v>
      </c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 t="s">
        <v>146</v>
      </c>
      <c r="AH295" s="153">
        <v>0</v>
      </c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60"/>
      <c r="B296" s="161"/>
      <c r="C296" s="195" t="s">
        <v>483</v>
      </c>
      <c r="D296" s="165"/>
      <c r="E296" s="166">
        <v>0.95000000000000007</v>
      </c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53"/>
      <c r="Y296" s="153"/>
      <c r="Z296" s="153"/>
      <c r="AA296" s="153"/>
      <c r="AB296" s="153"/>
      <c r="AC296" s="153"/>
      <c r="AD296" s="153"/>
      <c r="AE296" s="153"/>
      <c r="AF296" s="153"/>
      <c r="AG296" s="153" t="s">
        <v>146</v>
      </c>
      <c r="AH296" s="153">
        <v>0</v>
      </c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60"/>
      <c r="B297" s="161"/>
      <c r="C297" s="195" t="s">
        <v>484</v>
      </c>
      <c r="D297" s="165"/>
      <c r="E297" s="166">
        <v>0.32</v>
      </c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53"/>
      <c r="Y297" s="153"/>
      <c r="Z297" s="153"/>
      <c r="AA297" s="153"/>
      <c r="AB297" s="153"/>
      <c r="AC297" s="153"/>
      <c r="AD297" s="153"/>
      <c r="AE297" s="153"/>
      <c r="AF297" s="153"/>
      <c r="AG297" s="153" t="s">
        <v>146</v>
      </c>
      <c r="AH297" s="153">
        <v>0</v>
      </c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60"/>
      <c r="B298" s="161"/>
      <c r="C298" s="195" t="s">
        <v>485</v>
      </c>
      <c r="D298" s="165"/>
      <c r="E298" s="166">
        <v>0.32</v>
      </c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53"/>
      <c r="Y298" s="153"/>
      <c r="Z298" s="153"/>
      <c r="AA298" s="153"/>
      <c r="AB298" s="153"/>
      <c r="AC298" s="153"/>
      <c r="AD298" s="153"/>
      <c r="AE298" s="153"/>
      <c r="AF298" s="153"/>
      <c r="AG298" s="153" t="s">
        <v>146</v>
      </c>
      <c r="AH298" s="153">
        <v>0</v>
      </c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ht="22.5" outlineLevel="1" x14ac:dyDescent="0.2">
      <c r="A299" s="176">
        <v>79</v>
      </c>
      <c r="B299" s="177" t="s">
        <v>486</v>
      </c>
      <c r="C299" s="194" t="s">
        <v>487</v>
      </c>
      <c r="D299" s="178" t="s">
        <v>157</v>
      </c>
      <c r="E299" s="179">
        <v>7.7152000000000003</v>
      </c>
      <c r="F299" s="180"/>
      <c r="G299" s="181">
        <f>ROUND(E299*F299,2)</f>
        <v>0</v>
      </c>
      <c r="H299" s="180"/>
      <c r="I299" s="181">
        <f>ROUND(E299*H299,2)</f>
        <v>0</v>
      </c>
      <c r="J299" s="180"/>
      <c r="K299" s="181">
        <f>ROUND(E299*J299,2)</f>
        <v>0</v>
      </c>
      <c r="L299" s="181">
        <v>21</v>
      </c>
      <c r="M299" s="181">
        <f>G299*(1+L299/100)</f>
        <v>0</v>
      </c>
      <c r="N299" s="181">
        <v>0</v>
      </c>
      <c r="O299" s="181">
        <f>ROUND(E299*N299,2)</f>
        <v>0</v>
      </c>
      <c r="P299" s="181">
        <v>0</v>
      </c>
      <c r="Q299" s="181">
        <f>ROUND(E299*P299,2)</f>
        <v>0</v>
      </c>
      <c r="R299" s="181" t="s">
        <v>466</v>
      </c>
      <c r="S299" s="181" t="s">
        <v>141</v>
      </c>
      <c r="T299" s="182" t="s">
        <v>141</v>
      </c>
      <c r="U299" s="163">
        <v>4.8280000000000003</v>
      </c>
      <c r="V299" s="163">
        <f>ROUND(E299*U299,2)</f>
        <v>37.25</v>
      </c>
      <c r="W299" s="163"/>
      <c r="X299" s="153"/>
      <c r="Y299" s="153"/>
      <c r="Z299" s="153"/>
      <c r="AA299" s="153"/>
      <c r="AB299" s="153"/>
      <c r="AC299" s="153"/>
      <c r="AD299" s="153"/>
      <c r="AE299" s="153"/>
      <c r="AF299" s="153"/>
      <c r="AG299" s="153" t="s">
        <v>142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60"/>
      <c r="B300" s="161"/>
      <c r="C300" s="195" t="s">
        <v>488</v>
      </c>
      <c r="D300" s="165"/>
      <c r="E300" s="166">
        <v>7.7200000000000006</v>
      </c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53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146</v>
      </c>
      <c r="AH300" s="153">
        <v>0</v>
      </c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76">
        <v>80</v>
      </c>
      <c r="B301" s="177" t="s">
        <v>489</v>
      </c>
      <c r="C301" s="194" t="s">
        <v>490</v>
      </c>
      <c r="D301" s="178" t="s">
        <v>139</v>
      </c>
      <c r="E301" s="179">
        <v>0.54</v>
      </c>
      <c r="F301" s="180"/>
      <c r="G301" s="181">
        <f>ROUND(E301*F301,2)</f>
        <v>0</v>
      </c>
      <c r="H301" s="180"/>
      <c r="I301" s="181">
        <f>ROUND(E301*H301,2)</f>
        <v>0</v>
      </c>
      <c r="J301" s="180"/>
      <c r="K301" s="181">
        <f>ROUND(E301*J301,2)</f>
        <v>0</v>
      </c>
      <c r="L301" s="181">
        <v>21</v>
      </c>
      <c r="M301" s="181">
        <f>G301*(1+L301/100)</f>
        <v>0</v>
      </c>
      <c r="N301" s="181">
        <v>0</v>
      </c>
      <c r="O301" s="181">
        <f>ROUND(E301*N301,2)</f>
        <v>0</v>
      </c>
      <c r="P301" s="181">
        <v>0.02</v>
      </c>
      <c r="Q301" s="181">
        <f>ROUND(E301*P301,2)</f>
        <v>0.01</v>
      </c>
      <c r="R301" s="181" t="s">
        <v>466</v>
      </c>
      <c r="S301" s="181" t="s">
        <v>141</v>
      </c>
      <c r="T301" s="182" t="s">
        <v>141</v>
      </c>
      <c r="U301" s="163">
        <v>0.24000000000000002</v>
      </c>
      <c r="V301" s="163">
        <f>ROUND(E301*U301,2)</f>
        <v>0.13</v>
      </c>
      <c r="W301" s="163"/>
      <c r="X301" s="153"/>
      <c r="Y301" s="153"/>
      <c r="Z301" s="153"/>
      <c r="AA301" s="153"/>
      <c r="AB301" s="153"/>
      <c r="AC301" s="153"/>
      <c r="AD301" s="153"/>
      <c r="AE301" s="153"/>
      <c r="AF301" s="153"/>
      <c r="AG301" s="153" t="s">
        <v>142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60"/>
      <c r="B302" s="161"/>
      <c r="C302" s="253" t="s">
        <v>491</v>
      </c>
      <c r="D302" s="254"/>
      <c r="E302" s="254"/>
      <c r="F302" s="254"/>
      <c r="G302" s="254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53"/>
      <c r="Y302" s="153"/>
      <c r="Z302" s="153"/>
      <c r="AA302" s="153"/>
      <c r="AB302" s="153"/>
      <c r="AC302" s="153"/>
      <c r="AD302" s="153"/>
      <c r="AE302" s="153"/>
      <c r="AF302" s="153"/>
      <c r="AG302" s="153" t="s">
        <v>144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60"/>
      <c r="B303" s="161"/>
      <c r="C303" s="195" t="s">
        <v>492</v>
      </c>
      <c r="D303" s="165"/>
      <c r="E303" s="166">
        <v>0.54</v>
      </c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53"/>
      <c r="Y303" s="153"/>
      <c r="Z303" s="153"/>
      <c r="AA303" s="153"/>
      <c r="AB303" s="153"/>
      <c r="AC303" s="153"/>
      <c r="AD303" s="153"/>
      <c r="AE303" s="153"/>
      <c r="AF303" s="153"/>
      <c r="AG303" s="153" t="s">
        <v>146</v>
      </c>
      <c r="AH303" s="153">
        <v>0</v>
      </c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ht="22.5" outlineLevel="1" x14ac:dyDescent="0.2">
      <c r="A304" s="176">
        <v>81</v>
      </c>
      <c r="B304" s="177" t="s">
        <v>493</v>
      </c>
      <c r="C304" s="194" t="s">
        <v>494</v>
      </c>
      <c r="D304" s="178" t="s">
        <v>139</v>
      </c>
      <c r="E304" s="179">
        <v>0.54</v>
      </c>
      <c r="F304" s="180"/>
      <c r="G304" s="181">
        <f>ROUND(E304*F304,2)</f>
        <v>0</v>
      </c>
      <c r="H304" s="180"/>
      <c r="I304" s="181">
        <f>ROUND(E304*H304,2)</f>
        <v>0</v>
      </c>
      <c r="J304" s="180"/>
      <c r="K304" s="181">
        <f>ROUND(E304*J304,2)</f>
        <v>0</v>
      </c>
      <c r="L304" s="181">
        <v>21</v>
      </c>
      <c r="M304" s="181">
        <f>G304*(1+L304/100)</f>
        <v>0</v>
      </c>
      <c r="N304" s="181">
        <v>0</v>
      </c>
      <c r="O304" s="181">
        <f>ROUND(E304*N304,2)</f>
        <v>0</v>
      </c>
      <c r="P304" s="181">
        <v>7.0000000000000007E-2</v>
      </c>
      <c r="Q304" s="181">
        <f>ROUND(E304*P304,2)</f>
        <v>0.04</v>
      </c>
      <c r="R304" s="181" t="s">
        <v>466</v>
      </c>
      <c r="S304" s="181" t="s">
        <v>141</v>
      </c>
      <c r="T304" s="182" t="s">
        <v>141</v>
      </c>
      <c r="U304" s="163">
        <v>0.42000000000000004</v>
      </c>
      <c r="V304" s="163">
        <f>ROUND(E304*U304,2)</f>
        <v>0.23</v>
      </c>
      <c r="W304" s="163"/>
      <c r="X304" s="153"/>
      <c r="Y304" s="153"/>
      <c r="Z304" s="153"/>
      <c r="AA304" s="153"/>
      <c r="AB304" s="153"/>
      <c r="AC304" s="153"/>
      <c r="AD304" s="153"/>
      <c r="AE304" s="153"/>
      <c r="AF304" s="153"/>
      <c r="AG304" s="153" t="s">
        <v>142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60"/>
      <c r="B305" s="161"/>
      <c r="C305" s="253" t="s">
        <v>491</v>
      </c>
      <c r="D305" s="254"/>
      <c r="E305" s="254"/>
      <c r="F305" s="254"/>
      <c r="G305" s="254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53"/>
      <c r="Y305" s="153"/>
      <c r="Z305" s="153"/>
      <c r="AA305" s="153"/>
      <c r="AB305" s="153"/>
      <c r="AC305" s="153"/>
      <c r="AD305" s="153"/>
      <c r="AE305" s="153"/>
      <c r="AF305" s="153"/>
      <c r="AG305" s="153" t="s">
        <v>144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60"/>
      <c r="B306" s="161"/>
      <c r="C306" s="195" t="s">
        <v>495</v>
      </c>
      <c r="D306" s="165"/>
      <c r="E306" s="166">
        <v>0.54</v>
      </c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53"/>
      <c r="Y306" s="153"/>
      <c r="Z306" s="153"/>
      <c r="AA306" s="153"/>
      <c r="AB306" s="153"/>
      <c r="AC306" s="153"/>
      <c r="AD306" s="153"/>
      <c r="AE306" s="153"/>
      <c r="AF306" s="153"/>
      <c r="AG306" s="153" t="s">
        <v>146</v>
      </c>
      <c r="AH306" s="153">
        <v>0</v>
      </c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ht="22.5" outlineLevel="1" x14ac:dyDescent="0.2">
      <c r="A307" s="176">
        <v>82</v>
      </c>
      <c r="B307" s="177" t="s">
        <v>496</v>
      </c>
      <c r="C307" s="194" t="s">
        <v>497</v>
      </c>
      <c r="D307" s="178" t="s">
        <v>139</v>
      </c>
      <c r="E307" s="179">
        <v>103.995</v>
      </c>
      <c r="F307" s="180"/>
      <c r="G307" s="181">
        <f>ROUND(E307*F307,2)</f>
        <v>0</v>
      </c>
      <c r="H307" s="180"/>
      <c r="I307" s="181">
        <f>ROUND(E307*H307,2)</f>
        <v>0</v>
      </c>
      <c r="J307" s="180"/>
      <c r="K307" s="181">
        <f>ROUND(E307*J307,2)</f>
        <v>0</v>
      </c>
      <c r="L307" s="181">
        <v>21</v>
      </c>
      <c r="M307" s="181">
        <f>G307*(1+L307/100)</f>
        <v>0</v>
      </c>
      <c r="N307" s="181">
        <v>0</v>
      </c>
      <c r="O307" s="181">
        <f>ROUND(E307*N307,2)</f>
        <v>0</v>
      </c>
      <c r="P307" s="181">
        <v>8.7000000000000008E-2</v>
      </c>
      <c r="Q307" s="181">
        <f>ROUND(E307*P307,2)</f>
        <v>9.0500000000000007</v>
      </c>
      <c r="R307" s="181" t="s">
        <v>466</v>
      </c>
      <c r="S307" s="181" t="s">
        <v>141</v>
      </c>
      <c r="T307" s="182" t="s">
        <v>141</v>
      </c>
      <c r="U307" s="163">
        <v>0.25900000000000001</v>
      </c>
      <c r="V307" s="163">
        <f>ROUND(E307*U307,2)</f>
        <v>26.93</v>
      </c>
      <c r="W307" s="163"/>
      <c r="X307" s="153"/>
      <c r="Y307" s="153"/>
      <c r="Z307" s="153"/>
      <c r="AA307" s="153"/>
      <c r="AB307" s="153"/>
      <c r="AC307" s="153"/>
      <c r="AD307" s="153"/>
      <c r="AE307" s="153"/>
      <c r="AF307" s="153"/>
      <c r="AG307" s="153" t="s">
        <v>142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">
      <c r="A308" s="160"/>
      <c r="B308" s="161"/>
      <c r="C308" s="253" t="s">
        <v>491</v>
      </c>
      <c r="D308" s="254"/>
      <c r="E308" s="254"/>
      <c r="F308" s="254"/>
      <c r="G308" s="254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53"/>
      <c r="Y308" s="153"/>
      <c r="Z308" s="153"/>
      <c r="AA308" s="153"/>
      <c r="AB308" s="153"/>
      <c r="AC308" s="153"/>
      <c r="AD308" s="153"/>
      <c r="AE308" s="153"/>
      <c r="AF308" s="153"/>
      <c r="AG308" s="153" t="s">
        <v>144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60"/>
      <c r="B309" s="161"/>
      <c r="C309" s="195" t="s">
        <v>401</v>
      </c>
      <c r="D309" s="165"/>
      <c r="E309" s="166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53"/>
      <c r="Y309" s="153"/>
      <c r="Z309" s="153"/>
      <c r="AA309" s="153"/>
      <c r="AB309" s="153"/>
      <c r="AC309" s="153"/>
      <c r="AD309" s="153"/>
      <c r="AE309" s="153"/>
      <c r="AF309" s="153"/>
      <c r="AG309" s="153" t="s">
        <v>146</v>
      </c>
      <c r="AH309" s="153">
        <v>0</v>
      </c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60"/>
      <c r="B310" s="161"/>
      <c r="C310" s="195" t="s">
        <v>498</v>
      </c>
      <c r="D310" s="165"/>
      <c r="E310" s="166">
        <v>60.17</v>
      </c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53"/>
      <c r="Y310" s="153"/>
      <c r="Z310" s="153"/>
      <c r="AA310" s="153"/>
      <c r="AB310" s="153"/>
      <c r="AC310" s="153"/>
      <c r="AD310" s="153"/>
      <c r="AE310" s="153"/>
      <c r="AF310" s="153"/>
      <c r="AG310" s="153" t="s">
        <v>146</v>
      </c>
      <c r="AH310" s="153">
        <v>0</v>
      </c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60"/>
      <c r="B311" s="161"/>
      <c r="C311" s="195" t="s">
        <v>499</v>
      </c>
      <c r="D311" s="165"/>
      <c r="E311" s="166">
        <v>7.5600000000000005</v>
      </c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53"/>
      <c r="Y311" s="153"/>
      <c r="Z311" s="153"/>
      <c r="AA311" s="153"/>
      <c r="AB311" s="153"/>
      <c r="AC311" s="153"/>
      <c r="AD311" s="153"/>
      <c r="AE311" s="153"/>
      <c r="AF311" s="153"/>
      <c r="AG311" s="153" t="s">
        <v>146</v>
      </c>
      <c r="AH311" s="153">
        <v>0</v>
      </c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60"/>
      <c r="B312" s="161"/>
      <c r="C312" s="195" t="s">
        <v>500</v>
      </c>
      <c r="D312" s="165"/>
      <c r="E312" s="166">
        <v>7.6400000000000006</v>
      </c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53"/>
      <c r="Y312" s="153"/>
      <c r="Z312" s="153"/>
      <c r="AA312" s="153"/>
      <c r="AB312" s="153"/>
      <c r="AC312" s="153"/>
      <c r="AD312" s="153"/>
      <c r="AE312" s="153"/>
      <c r="AF312" s="153"/>
      <c r="AG312" s="153" t="s">
        <v>146</v>
      </c>
      <c r="AH312" s="153">
        <v>0</v>
      </c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60"/>
      <c r="B313" s="161"/>
      <c r="C313" s="195" t="s">
        <v>501</v>
      </c>
      <c r="D313" s="165"/>
      <c r="E313" s="166">
        <v>6.3500000000000005</v>
      </c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53"/>
      <c r="Y313" s="153"/>
      <c r="Z313" s="153"/>
      <c r="AA313" s="153"/>
      <c r="AB313" s="153"/>
      <c r="AC313" s="153"/>
      <c r="AD313" s="153"/>
      <c r="AE313" s="153"/>
      <c r="AF313" s="153"/>
      <c r="AG313" s="153" t="s">
        <v>146</v>
      </c>
      <c r="AH313" s="153">
        <v>0</v>
      </c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60"/>
      <c r="B314" s="161"/>
      <c r="C314" s="195" t="s">
        <v>502</v>
      </c>
      <c r="D314" s="165"/>
      <c r="E314" s="166">
        <v>12.66</v>
      </c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53"/>
      <c r="Y314" s="153"/>
      <c r="Z314" s="153"/>
      <c r="AA314" s="153"/>
      <c r="AB314" s="153"/>
      <c r="AC314" s="153"/>
      <c r="AD314" s="153"/>
      <c r="AE314" s="153"/>
      <c r="AF314" s="153"/>
      <c r="AG314" s="153" t="s">
        <v>146</v>
      </c>
      <c r="AH314" s="153">
        <v>0</v>
      </c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60"/>
      <c r="B315" s="161"/>
      <c r="C315" s="195" t="s">
        <v>503</v>
      </c>
      <c r="D315" s="165"/>
      <c r="E315" s="166">
        <v>4.2700000000000005</v>
      </c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53"/>
      <c r="Y315" s="153"/>
      <c r="Z315" s="153"/>
      <c r="AA315" s="153"/>
      <c r="AB315" s="153"/>
      <c r="AC315" s="153"/>
      <c r="AD315" s="153"/>
      <c r="AE315" s="153"/>
      <c r="AF315" s="153"/>
      <c r="AG315" s="153" t="s">
        <v>146</v>
      </c>
      <c r="AH315" s="153">
        <v>0</v>
      </c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60"/>
      <c r="B316" s="161"/>
      <c r="C316" s="195" t="s">
        <v>504</v>
      </c>
      <c r="D316" s="165"/>
      <c r="E316" s="166">
        <v>4.2200000000000006</v>
      </c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53"/>
      <c r="Y316" s="153"/>
      <c r="Z316" s="153"/>
      <c r="AA316" s="153"/>
      <c r="AB316" s="153"/>
      <c r="AC316" s="153"/>
      <c r="AD316" s="153"/>
      <c r="AE316" s="153"/>
      <c r="AF316" s="153"/>
      <c r="AG316" s="153" t="s">
        <v>146</v>
      </c>
      <c r="AH316" s="153">
        <v>0</v>
      </c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60"/>
      <c r="B317" s="161"/>
      <c r="C317" s="195" t="s">
        <v>505</v>
      </c>
      <c r="D317" s="165"/>
      <c r="E317" s="166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53"/>
      <c r="Y317" s="153"/>
      <c r="Z317" s="153"/>
      <c r="AA317" s="153"/>
      <c r="AB317" s="153"/>
      <c r="AC317" s="153"/>
      <c r="AD317" s="153"/>
      <c r="AE317" s="153"/>
      <c r="AF317" s="153"/>
      <c r="AG317" s="153" t="s">
        <v>146</v>
      </c>
      <c r="AH317" s="153">
        <v>0</v>
      </c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60"/>
      <c r="B318" s="161"/>
      <c r="C318" s="195" t="s">
        <v>506</v>
      </c>
      <c r="D318" s="165"/>
      <c r="E318" s="166">
        <v>1.1300000000000001</v>
      </c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53"/>
      <c r="Y318" s="153"/>
      <c r="Z318" s="153"/>
      <c r="AA318" s="153"/>
      <c r="AB318" s="153"/>
      <c r="AC318" s="153"/>
      <c r="AD318" s="153"/>
      <c r="AE318" s="153"/>
      <c r="AF318" s="153"/>
      <c r="AG318" s="153" t="s">
        <v>146</v>
      </c>
      <c r="AH318" s="153">
        <v>0</v>
      </c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76">
        <v>83</v>
      </c>
      <c r="B319" s="177" t="s">
        <v>507</v>
      </c>
      <c r="C319" s="194" t="s">
        <v>508</v>
      </c>
      <c r="D319" s="178" t="s">
        <v>139</v>
      </c>
      <c r="E319" s="179">
        <v>0.42000000000000004</v>
      </c>
      <c r="F319" s="180"/>
      <c r="G319" s="181">
        <f>ROUND(E319*F319,2)</f>
        <v>0</v>
      </c>
      <c r="H319" s="180"/>
      <c r="I319" s="181">
        <f>ROUND(E319*H319,2)</f>
        <v>0</v>
      </c>
      <c r="J319" s="180"/>
      <c r="K319" s="181">
        <f>ROUND(E319*J319,2)</f>
        <v>0</v>
      </c>
      <c r="L319" s="181">
        <v>21</v>
      </c>
      <c r="M319" s="181">
        <f>G319*(1+L319/100)</f>
        <v>0</v>
      </c>
      <c r="N319" s="181">
        <v>0</v>
      </c>
      <c r="O319" s="181">
        <f>ROUND(E319*N319,2)</f>
        <v>0</v>
      </c>
      <c r="P319" s="181">
        <v>5.9000000000000004E-2</v>
      </c>
      <c r="Q319" s="181">
        <f>ROUND(E319*P319,2)</f>
        <v>0.02</v>
      </c>
      <c r="R319" s="181" t="s">
        <v>466</v>
      </c>
      <c r="S319" s="181" t="s">
        <v>141</v>
      </c>
      <c r="T319" s="182" t="s">
        <v>141</v>
      </c>
      <c r="U319" s="163">
        <v>0.59000000000000008</v>
      </c>
      <c r="V319" s="163">
        <f>ROUND(E319*U319,2)</f>
        <v>0.25</v>
      </c>
      <c r="W319" s="163"/>
      <c r="X319" s="153"/>
      <c r="Y319" s="153"/>
      <c r="Z319" s="153"/>
      <c r="AA319" s="153"/>
      <c r="AB319" s="153"/>
      <c r="AC319" s="153"/>
      <c r="AD319" s="153"/>
      <c r="AE319" s="153"/>
      <c r="AF319" s="153"/>
      <c r="AG319" s="153" t="s">
        <v>142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ht="22.5" outlineLevel="1" x14ac:dyDescent="0.2">
      <c r="A320" s="160"/>
      <c r="B320" s="161"/>
      <c r="C320" s="253" t="s">
        <v>509</v>
      </c>
      <c r="D320" s="254"/>
      <c r="E320" s="254"/>
      <c r="F320" s="254"/>
      <c r="G320" s="254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53"/>
      <c r="Y320" s="153"/>
      <c r="Z320" s="153"/>
      <c r="AA320" s="153"/>
      <c r="AB320" s="153"/>
      <c r="AC320" s="153"/>
      <c r="AD320" s="153"/>
      <c r="AE320" s="153"/>
      <c r="AF320" s="153"/>
      <c r="AG320" s="153" t="s">
        <v>144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83" t="str">
        <f>C320</f>
        <v>bez odstupu, po hrubém vybourání otvorů v jakémkoliv zdivu cihelném, včetně pomocného lešení o výšce podlahy do 1900 mm a pro zatížení do 1,5 kPa  (150 kg/m2),</v>
      </c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60"/>
      <c r="B321" s="161"/>
      <c r="C321" s="195" t="s">
        <v>510</v>
      </c>
      <c r="D321" s="165"/>
      <c r="E321" s="166">
        <v>0.42000000000000004</v>
      </c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53"/>
      <c r="Y321" s="153"/>
      <c r="Z321" s="153"/>
      <c r="AA321" s="153"/>
      <c r="AB321" s="153"/>
      <c r="AC321" s="153"/>
      <c r="AD321" s="153"/>
      <c r="AE321" s="153"/>
      <c r="AF321" s="153"/>
      <c r="AG321" s="153" t="s">
        <v>146</v>
      </c>
      <c r="AH321" s="153">
        <v>0</v>
      </c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76">
        <v>84</v>
      </c>
      <c r="B322" s="177" t="s">
        <v>511</v>
      </c>
      <c r="C322" s="194" t="s">
        <v>512</v>
      </c>
      <c r="D322" s="178" t="s">
        <v>244</v>
      </c>
      <c r="E322" s="179">
        <v>2</v>
      </c>
      <c r="F322" s="180"/>
      <c r="G322" s="181">
        <f>ROUND(E322*F322,2)</f>
        <v>0</v>
      </c>
      <c r="H322" s="180"/>
      <c r="I322" s="181">
        <f>ROUND(E322*H322,2)</f>
        <v>0</v>
      </c>
      <c r="J322" s="180"/>
      <c r="K322" s="181">
        <f>ROUND(E322*J322,2)</f>
        <v>0</v>
      </c>
      <c r="L322" s="181">
        <v>21</v>
      </c>
      <c r="M322" s="181">
        <f>G322*(1+L322/100)</f>
        <v>0</v>
      </c>
      <c r="N322" s="181">
        <v>0</v>
      </c>
      <c r="O322" s="181">
        <f>ROUND(E322*N322,2)</f>
        <v>0</v>
      </c>
      <c r="P322" s="181">
        <v>0</v>
      </c>
      <c r="Q322" s="181">
        <f>ROUND(E322*P322,2)</f>
        <v>0</v>
      </c>
      <c r="R322" s="181" t="s">
        <v>466</v>
      </c>
      <c r="S322" s="181" t="s">
        <v>141</v>
      </c>
      <c r="T322" s="182" t="s">
        <v>141</v>
      </c>
      <c r="U322" s="163">
        <v>9.0000000000000011E-2</v>
      </c>
      <c r="V322" s="163">
        <f>ROUND(E322*U322,2)</f>
        <v>0.18</v>
      </c>
      <c r="W322" s="163"/>
      <c r="X322" s="153"/>
      <c r="Y322" s="153"/>
      <c r="Z322" s="153"/>
      <c r="AA322" s="153"/>
      <c r="AB322" s="153"/>
      <c r="AC322" s="153"/>
      <c r="AD322" s="153"/>
      <c r="AE322" s="153"/>
      <c r="AF322" s="153"/>
      <c r="AG322" s="153" t="s">
        <v>142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60"/>
      <c r="B323" s="161"/>
      <c r="C323" s="253" t="s">
        <v>513</v>
      </c>
      <c r="D323" s="254"/>
      <c r="E323" s="254"/>
      <c r="F323" s="254"/>
      <c r="G323" s="254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53"/>
      <c r="Y323" s="153"/>
      <c r="Z323" s="153"/>
      <c r="AA323" s="153"/>
      <c r="AB323" s="153"/>
      <c r="AC323" s="153"/>
      <c r="AD323" s="153"/>
      <c r="AE323" s="153"/>
      <c r="AF323" s="153"/>
      <c r="AG323" s="153" t="s">
        <v>144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60"/>
      <c r="B324" s="161"/>
      <c r="C324" s="195" t="s">
        <v>514</v>
      </c>
      <c r="D324" s="165"/>
      <c r="E324" s="166">
        <v>1</v>
      </c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53"/>
      <c r="Y324" s="153"/>
      <c r="Z324" s="153"/>
      <c r="AA324" s="153"/>
      <c r="AB324" s="153"/>
      <c r="AC324" s="153"/>
      <c r="AD324" s="153"/>
      <c r="AE324" s="153"/>
      <c r="AF324" s="153"/>
      <c r="AG324" s="153" t="s">
        <v>146</v>
      </c>
      <c r="AH324" s="153">
        <v>0</v>
      </c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60"/>
      <c r="B325" s="161"/>
      <c r="C325" s="195" t="s">
        <v>515</v>
      </c>
      <c r="D325" s="165"/>
      <c r="E325" s="166">
        <v>1</v>
      </c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53"/>
      <c r="Y325" s="153"/>
      <c r="Z325" s="153"/>
      <c r="AA325" s="153"/>
      <c r="AB325" s="153"/>
      <c r="AC325" s="153"/>
      <c r="AD325" s="153"/>
      <c r="AE325" s="153"/>
      <c r="AF325" s="153"/>
      <c r="AG325" s="153" t="s">
        <v>146</v>
      </c>
      <c r="AH325" s="153">
        <v>0</v>
      </c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76">
        <v>85</v>
      </c>
      <c r="B326" s="177" t="s">
        <v>516</v>
      </c>
      <c r="C326" s="194" t="s">
        <v>517</v>
      </c>
      <c r="D326" s="178" t="s">
        <v>139</v>
      </c>
      <c r="E326" s="179">
        <v>2.4300000000000002</v>
      </c>
      <c r="F326" s="180"/>
      <c r="G326" s="181">
        <f>ROUND(E326*F326,2)</f>
        <v>0</v>
      </c>
      <c r="H326" s="180"/>
      <c r="I326" s="181">
        <f>ROUND(E326*H326,2)</f>
        <v>0</v>
      </c>
      <c r="J326" s="180"/>
      <c r="K326" s="181">
        <f>ROUND(E326*J326,2)</f>
        <v>0</v>
      </c>
      <c r="L326" s="181">
        <v>21</v>
      </c>
      <c r="M326" s="181">
        <f>G326*(1+L326/100)</f>
        <v>0</v>
      </c>
      <c r="N326" s="181">
        <v>9.2000000000000003E-4</v>
      </c>
      <c r="O326" s="181">
        <f>ROUND(E326*N326,2)</f>
        <v>0</v>
      </c>
      <c r="P326" s="181">
        <v>0.04</v>
      </c>
      <c r="Q326" s="181">
        <f>ROUND(E326*P326,2)</f>
        <v>0.1</v>
      </c>
      <c r="R326" s="181" t="s">
        <v>466</v>
      </c>
      <c r="S326" s="181" t="s">
        <v>141</v>
      </c>
      <c r="T326" s="182" t="s">
        <v>141</v>
      </c>
      <c r="U326" s="163">
        <v>0.37300000000000005</v>
      </c>
      <c r="V326" s="163">
        <f>ROUND(E326*U326,2)</f>
        <v>0.91</v>
      </c>
      <c r="W326" s="163"/>
      <c r="X326" s="153"/>
      <c r="Y326" s="153"/>
      <c r="Z326" s="153"/>
      <c r="AA326" s="153"/>
      <c r="AB326" s="153"/>
      <c r="AC326" s="153"/>
      <c r="AD326" s="153"/>
      <c r="AE326" s="153"/>
      <c r="AF326" s="153"/>
      <c r="AG326" s="153" t="s">
        <v>142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60"/>
      <c r="B327" s="161"/>
      <c r="C327" s="195" t="s">
        <v>518</v>
      </c>
      <c r="D327" s="165"/>
      <c r="E327" s="166">
        <v>2.4300000000000002</v>
      </c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53"/>
      <c r="Y327" s="153"/>
      <c r="Z327" s="153"/>
      <c r="AA327" s="153"/>
      <c r="AB327" s="153"/>
      <c r="AC327" s="153"/>
      <c r="AD327" s="153"/>
      <c r="AE327" s="153"/>
      <c r="AF327" s="153"/>
      <c r="AG327" s="153" t="s">
        <v>146</v>
      </c>
      <c r="AH327" s="153">
        <v>0</v>
      </c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x14ac:dyDescent="0.2">
      <c r="A328" s="170" t="s">
        <v>135</v>
      </c>
      <c r="B328" s="171" t="s">
        <v>77</v>
      </c>
      <c r="C328" s="193" t="s">
        <v>78</v>
      </c>
      <c r="D328" s="172"/>
      <c r="E328" s="173"/>
      <c r="F328" s="174"/>
      <c r="G328" s="174">
        <f>SUMIF(AG329:AG356,"&lt;&gt;NOR",G329:G356)</f>
        <v>0</v>
      </c>
      <c r="H328" s="174"/>
      <c r="I328" s="174">
        <f>SUM(I329:I356)</f>
        <v>0</v>
      </c>
      <c r="J328" s="174"/>
      <c r="K328" s="174">
        <f>SUM(K329:K356)</f>
        <v>0</v>
      </c>
      <c r="L328" s="174"/>
      <c r="M328" s="174">
        <f>SUM(M329:M356)</f>
        <v>0</v>
      </c>
      <c r="N328" s="174"/>
      <c r="O328" s="174">
        <f>SUM(O329:O356)</f>
        <v>0</v>
      </c>
      <c r="P328" s="174"/>
      <c r="Q328" s="174">
        <f>SUM(Q329:Q356)</f>
        <v>0.54</v>
      </c>
      <c r="R328" s="174"/>
      <c r="S328" s="174"/>
      <c r="T328" s="175"/>
      <c r="U328" s="169"/>
      <c r="V328" s="169">
        <f>SUM(V329:V356)</f>
        <v>37.08</v>
      </c>
      <c r="W328" s="169"/>
      <c r="AG328" t="s">
        <v>136</v>
      </c>
    </row>
    <row r="329" spans="1:60" outlineLevel="1" x14ac:dyDescent="0.2">
      <c r="A329" s="176">
        <v>86</v>
      </c>
      <c r="B329" s="177" t="s">
        <v>519</v>
      </c>
      <c r="C329" s="194" t="s">
        <v>520</v>
      </c>
      <c r="D329" s="178" t="s">
        <v>152</v>
      </c>
      <c r="E329" s="179">
        <v>1.35</v>
      </c>
      <c r="F329" s="180"/>
      <c r="G329" s="181">
        <f>ROUND(E329*F329,2)</f>
        <v>0</v>
      </c>
      <c r="H329" s="180"/>
      <c r="I329" s="181">
        <f>ROUND(E329*H329,2)</f>
        <v>0</v>
      </c>
      <c r="J329" s="180"/>
      <c r="K329" s="181">
        <f>ROUND(E329*J329,2)</f>
        <v>0</v>
      </c>
      <c r="L329" s="181">
        <v>21</v>
      </c>
      <c r="M329" s="181">
        <f>G329*(1+L329/100)</f>
        <v>0</v>
      </c>
      <c r="N329" s="181">
        <v>0</v>
      </c>
      <c r="O329" s="181">
        <f>ROUND(E329*N329,2)</f>
        <v>0</v>
      </c>
      <c r="P329" s="181">
        <v>1.413E-2</v>
      </c>
      <c r="Q329" s="181">
        <f>ROUND(E329*P329,2)</f>
        <v>0.02</v>
      </c>
      <c r="R329" s="181" t="s">
        <v>466</v>
      </c>
      <c r="S329" s="181" t="s">
        <v>141</v>
      </c>
      <c r="T329" s="182" t="s">
        <v>141</v>
      </c>
      <c r="U329" s="163">
        <v>2.95</v>
      </c>
      <c r="V329" s="163">
        <f>ROUND(E329*U329,2)</f>
        <v>3.98</v>
      </c>
      <c r="W329" s="163"/>
      <c r="X329" s="153"/>
      <c r="Y329" s="153"/>
      <c r="Z329" s="153"/>
      <c r="AA329" s="153"/>
      <c r="AB329" s="153"/>
      <c r="AC329" s="153"/>
      <c r="AD329" s="153"/>
      <c r="AE329" s="153"/>
      <c r="AF329" s="153"/>
      <c r="AG329" s="153" t="s">
        <v>142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60"/>
      <c r="B330" s="161"/>
      <c r="C330" s="195" t="s">
        <v>521</v>
      </c>
      <c r="D330" s="165"/>
      <c r="E330" s="166">
        <v>1.35</v>
      </c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53"/>
      <c r="Y330" s="153"/>
      <c r="Z330" s="153"/>
      <c r="AA330" s="153"/>
      <c r="AB330" s="153"/>
      <c r="AC330" s="153"/>
      <c r="AD330" s="153"/>
      <c r="AE330" s="153"/>
      <c r="AF330" s="153"/>
      <c r="AG330" s="153" t="s">
        <v>146</v>
      </c>
      <c r="AH330" s="153">
        <v>0</v>
      </c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76">
        <v>87</v>
      </c>
      <c r="B331" s="177" t="s">
        <v>522</v>
      </c>
      <c r="C331" s="194" t="s">
        <v>523</v>
      </c>
      <c r="D331" s="178" t="s">
        <v>152</v>
      </c>
      <c r="E331" s="179">
        <v>11.8</v>
      </c>
      <c r="F331" s="180"/>
      <c r="G331" s="181">
        <f>ROUND(E331*F331,2)</f>
        <v>0</v>
      </c>
      <c r="H331" s="180"/>
      <c r="I331" s="181">
        <f>ROUND(E331*H331,2)</f>
        <v>0</v>
      </c>
      <c r="J331" s="180"/>
      <c r="K331" s="181">
        <f>ROUND(E331*J331,2)</f>
        <v>0</v>
      </c>
      <c r="L331" s="181">
        <v>21</v>
      </c>
      <c r="M331" s="181">
        <f>G331*(1+L331/100)</f>
        <v>0</v>
      </c>
      <c r="N331" s="181">
        <v>0</v>
      </c>
      <c r="O331" s="181">
        <f>ROUND(E331*N331,2)</f>
        <v>0</v>
      </c>
      <c r="P331" s="181">
        <v>4.6000000000000001E-4</v>
      </c>
      <c r="Q331" s="181">
        <f>ROUND(E331*P331,2)</f>
        <v>0.01</v>
      </c>
      <c r="R331" s="181" t="s">
        <v>466</v>
      </c>
      <c r="S331" s="181" t="s">
        <v>141</v>
      </c>
      <c r="T331" s="182" t="s">
        <v>141</v>
      </c>
      <c r="U331" s="163">
        <v>1.62</v>
      </c>
      <c r="V331" s="163">
        <f>ROUND(E331*U331,2)</f>
        <v>19.12</v>
      </c>
      <c r="W331" s="163"/>
      <c r="X331" s="153"/>
      <c r="Y331" s="153"/>
      <c r="Z331" s="153"/>
      <c r="AA331" s="153"/>
      <c r="AB331" s="153"/>
      <c r="AC331" s="153"/>
      <c r="AD331" s="153"/>
      <c r="AE331" s="153"/>
      <c r="AF331" s="153"/>
      <c r="AG331" s="153" t="s">
        <v>142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60"/>
      <c r="B332" s="161"/>
      <c r="C332" s="195" t="s">
        <v>524</v>
      </c>
      <c r="D332" s="165"/>
      <c r="E332" s="166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53"/>
      <c r="Y332" s="153"/>
      <c r="Z332" s="153"/>
      <c r="AA332" s="153"/>
      <c r="AB332" s="153"/>
      <c r="AC332" s="153"/>
      <c r="AD332" s="153"/>
      <c r="AE332" s="153"/>
      <c r="AF332" s="153"/>
      <c r="AG332" s="153" t="s">
        <v>146</v>
      </c>
      <c r="AH332" s="153">
        <v>0</v>
      </c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60"/>
      <c r="B333" s="161"/>
      <c r="C333" s="195" t="s">
        <v>525</v>
      </c>
      <c r="D333" s="165"/>
      <c r="E333" s="166">
        <v>6.5</v>
      </c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53"/>
      <c r="Y333" s="153"/>
      <c r="Z333" s="153"/>
      <c r="AA333" s="153"/>
      <c r="AB333" s="153"/>
      <c r="AC333" s="153"/>
      <c r="AD333" s="153"/>
      <c r="AE333" s="153"/>
      <c r="AF333" s="153"/>
      <c r="AG333" s="153" t="s">
        <v>146</v>
      </c>
      <c r="AH333" s="153">
        <v>0</v>
      </c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60"/>
      <c r="B334" s="161"/>
      <c r="C334" s="195" t="s">
        <v>526</v>
      </c>
      <c r="D334" s="165"/>
      <c r="E334" s="166">
        <v>5.3000000000000007</v>
      </c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53"/>
      <c r="Y334" s="153"/>
      <c r="Z334" s="153"/>
      <c r="AA334" s="153"/>
      <c r="AB334" s="153"/>
      <c r="AC334" s="153"/>
      <c r="AD334" s="153"/>
      <c r="AE334" s="153"/>
      <c r="AF334" s="153"/>
      <c r="AG334" s="153" t="s">
        <v>146</v>
      </c>
      <c r="AH334" s="153">
        <v>0</v>
      </c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ht="33.75" outlineLevel="1" x14ac:dyDescent="0.2">
      <c r="A335" s="176">
        <v>88</v>
      </c>
      <c r="B335" s="177" t="s">
        <v>527</v>
      </c>
      <c r="C335" s="194" t="s">
        <v>528</v>
      </c>
      <c r="D335" s="178" t="s">
        <v>244</v>
      </c>
      <c r="E335" s="179">
        <v>2</v>
      </c>
      <c r="F335" s="180"/>
      <c r="G335" s="181">
        <f>ROUND(E335*F335,2)</f>
        <v>0</v>
      </c>
      <c r="H335" s="180"/>
      <c r="I335" s="181">
        <f>ROUND(E335*H335,2)</f>
        <v>0</v>
      </c>
      <c r="J335" s="180"/>
      <c r="K335" s="181">
        <f>ROUND(E335*J335,2)</f>
        <v>0</v>
      </c>
      <c r="L335" s="181">
        <v>21</v>
      </c>
      <c r="M335" s="181">
        <f>G335*(1+L335/100)</f>
        <v>0</v>
      </c>
      <c r="N335" s="181">
        <v>3.4000000000000002E-4</v>
      </c>
      <c r="O335" s="181">
        <f>ROUND(E335*N335,2)</f>
        <v>0</v>
      </c>
      <c r="P335" s="181">
        <v>2.5000000000000001E-2</v>
      </c>
      <c r="Q335" s="181">
        <f>ROUND(E335*P335,2)</f>
        <v>0.05</v>
      </c>
      <c r="R335" s="181" t="s">
        <v>466</v>
      </c>
      <c r="S335" s="181" t="s">
        <v>141</v>
      </c>
      <c r="T335" s="182" t="s">
        <v>141</v>
      </c>
      <c r="U335" s="163">
        <v>0.21300000000000002</v>
      </c>
      <c r="V335" s="163">
        <f>ROUND(E335*U335,2)</f>
        <v>0.43</v>
      </c>
      <c r="W335" s="163"/>
      <c r="X335" s="153"/>
      <c r="Y335" s="153"/>
      <c r="Z335" s="153"/>
      <c r="AA335" s="153"/>
      <c r="AB335" s="153"/>
      <c r="AC335" s="153"/>
      <c r="AD335" s="153"/>
      <c r="AE335" s="153"/>
      <c r="AF335" s="153"/>
      <c r="AG335" s="153" t="s">
        <v>142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60"/>
      <c r="B336" s="161"/>
      <c r="C336" s="253" t="s">
        <v>529</v>
      </c>
      <c r="D336" s="254"/>
      <c r="E336" s="254"/>
      <c r="F336" s="254"/>
      <c r="G336" s="254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53"/>
      <c r="Y336" s="153"/>
      <c r="Z336" s="153"/>
      <c r="AA336" s="153"/>
      <c r="AB336" s="153"/>
      <c r="AC336" s="153"/>
      <c r="AD336" s="153"/>
      <c r="AE336" s="153"/>
      <c r="AF336" s="153"/>
      <c r="AG336" s="153" t="s">
        <v>144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60"/>
      <c r="B337" s="161"/>
      <c r="C337" s="195" t="s">
        <v>530</v>
      </c>
      <c r="D337" s="165"/>
      <c r="E337" s="166">
        <v>2</v>
      </c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53"/>
      <c r="Y337" s="153"/>
      <c r="Z337" s="153"/>
      <c r="AA337" s="153"/>
      <c r="AB337" s="153"/>
      <c r="AC337" s="153"/>
      <c r="AD337" s="153"/>
      <c r="AE337" s="153"/>
      <c r="AF337" s="153"/>
      <c r="AG337" s="153" t="s">
        <v>146</v>
      </c>
      <c r="AH337" s="153">
        <v>0</v>
      </c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ht="33.75" outlineLevel="1" x14ac:dyDescent="0.2">
      <c r="A338" s="176">
        <v>89</v>
      </c>
      <c r="B338" s="177" t="s">
        <v>531</v>
      </c>
      <c r="C338" s="194" t="s">
        <v>532</v>
      </c>
      <c r="D338" s="178" t="s">
        <v>244</v>
      </c>
      <c r="E338" s="179">
        <v>1</v>
      </c>
      <c r="F338" s="180"/>
      <c r="G338" s="181">
        <f>ROUND(E338*F338,2)</f>
        <v>0</v>
      </c>
      <c r="H338" s="180"/>
      <c r="I338" s="181">
        <f>ROUND(E338*H338,2)</f>
        <v>0</v>
      </c>
      <c r="J338" s="180"/>
      <c r="K338" s="181">
        <f>ROUND(E338*J338,2)</f>
        <v>0</v>
      </c>
      <c r="L338" s="181">
        <v>21</v>
      </c>
      <c r="M338" s="181">
        <f>G338*(1+L338/100)</f>
        <v>0</v>
      </c>
      <c r="N338" s="181">
        <v>1.33E-3</v>
      </c>
      <c r="O338" s="181">
        <f>ROUND(E338*N338,2)</f>
        <v>0</v>
      </c>
      <c r="P338" s="181">
        <v>7.400000000000001E-2</v>
      </c>
      <c r="Q338" s="181">
        <f>ROUND(E338*P338,2)</f>
        <v>7.0000000000000007E-2</v>
      </c>
      <c r="R338" s="181" t="s">
        <v>466</v>
      </c>
      <c r="S338" s="181" t="s">
        <v>141</v>
      </c>
      <c r="T338" s="182" t="s">
        <v>141</v>
      </c>
      <c r="U338" s="163">
        <v>0.79600000000000004</v>
      </c>
      <c r="V338" s="163">
        <f>ROUND(E338*U338,2)</f>
        <v>0.8</v>
      </c>
      <c r="W338" s="163"/>
      <c r="X338" s="153"/>
      <c r="Y338" s="153"/>
      <c r="Z338" s="153"/>
      <c r="AA338" s="153"/>
      <c r="AB338" s="153"/>
      <c r="AC338" s="153"/>
      <c r="AD338" s="153"/>
      <c r="AE338" s="153"/>
      <c r="AF338" s="153"/>
      <c r="AG338" s="153" t="s">
        <v>142</v>
      </c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">
      <c r="A339" s="160"/>
      <c r="B339" s="161"/>
      <c r="C339" s="253" t="s">
        <v>529</v>
      </c>
      <c r="D339" s="254"/>
      <c r="E339" s="254"/>
      <c r="F339" s="254"/>
      <c r="G339" s="254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53"/>
      <c r="Y339" s="153"/>
      <c r="Z339" s="153"/>
      <c r="AA339" s="153"/>
      <c r="AB339" s="153"/>
      <c r="AC339" s="153"/>
      <c r="AD339" s="153"/>
      <c r="AE339" s="153"/>
      <c r="AF339" s="153"/>
      <c r="AG339" s="153" t="s">
        <v>144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">
      <c r="A340" s="160"/>
      <c r="B340" s="161"/>
      <c r="C340" s="195" t="s">
        <v>533</v>
      </c>
      <c r="D340" s="165"/>
      <c r="E340" s="166">
        <v>1</v>
      </c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53"/>
      <c r="Y340" s="153"/>
      <c r="Z340" s="153"/>
      <c r="AA340" s="153"/>
      <c r="AB340" s="153"/>
      <c r="AC340" s="153"/>
      <c r="AD340" s="153"/>
      <c r="AE340" s="153"/>
      <c r="AF340" s="153"/>
      <c r="AG340" s="153" t="s">
        <v>146</v>
      </c>
      <c r="AH340" s="153">
        <v>0</v>
      </c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ht="22.5" outlineLevel="1" x14ac:dyDescent="0.2">
      <c r="A341" s="176">
        <v>90</v>
      </c>
      <c r="B341" s="177" t="s">
        <v>534</v>
      </c>
      <c r="C341" s="194" t="s">
        <v>535</v>
      </c>
      <c r="D341" s="178" t="s">
        <v>152</v>
      </c>
      <c r="E341" s="179">
        <v>8.25</v>
      </c>
      <c r="F341" s="180"/>
      <c r="G341" s="181">
        <f>ROUND(E341*F341,2)</f>
        <v>0</v>
      </c>
      <c r="H341" s="180"/>
      <c r="I341" s="181">
        <f>ROUND(E341*H341,2)</f>
        <v>0</v>
      </c>
      <c r="J341" s="180"/>
      <c r="K341" s="181">
        <f>ROUND(E341*J341,2)</f>
        <v>0</v>
      </c>
      <c r="L341" s="181">
        <v>21</v>
      </c>
      <c r="M341" s="181">
        <f>G341*(1+L341/100)</f>
        <v>0</v>
      </c>
      <c r="N341" s="181">
        <v>0</v>
      </c>
      <c r="O341" s="181">
        <f>ROUND(E341*N341,2)</f>
        <v>0</v>
      </c>
      <c r="P341" s="181">
        <v>9.0000000000000011E-3</v>
      </c>
      <c r="Q341" s="181">
        <f>ROUND(E341*P341,2)</f>
        <v>7.0000000000000007E-2</v>
      </c>
      <c r="R341" s="181" t="s">
        <v>466</v>
      </c>
      <c r="S341" s="181" t="s">
        <v>141</v>
      </c>
      <c r="T341" s="182" t="s">
        <v>141</v>
      </c>
      <c r="U341" s="163">
        <v>0.42000000000000004</v>
      </c>
      <c r="V341" s="163">
        <f>ROUND(E341*U341,2)</f>
        <v>3.47</v>
      </c>
      <c r="W341" s="163"/>
      <c r="X341" s="153"/>
      <c r="Y341" s="153"/>
      <c r="Z341" s="153"/>
      <c r="AA341" s="153"/>
      <c r="AB341" s="153"/>
      <c r="AC341" s="153"/>
      <c r="AD341" s="153"/>
      <c r="AE341" s="153"/>
      <c r="AF341" s="153"/>
      <c r="AG341" s="153" t="s">
        <v>142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60"/>
      <c r="B342" s="161"/>
      <c r="C342" s="195" t="s">
        <v>536</v>
      </c>
      <c r="D342" s="165"/>
      <c r="E342" s="166">
        <v>8.25</v>
      </c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53"/>
      <c r="Y342" s="153"/>
      <c r="Z342" s="153"/>
      <c r="AA342" s="153"/>
      <c r="AB342" s="153"/>
      <c r="AC342" s="153"/>
      <c r="AD342" s="153"/>
      <c r="AE342" s="153"/>
      <c r="AF342" s="153"/>
      <c r="AG342" s="153" t="s">
        <v>146</v>
      </c>
      <c r="AH342" s="153">
        <v>0</v>
      </c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ht="22.5" outlineLevel="1" x14ac:dyDescent="0.2">
      <c r="A343" s="176">
        <v>91</v>
      </c>
      <c r="B343" s="177" t="s">
        <v>537</v>
      </c>
      <c r="C343" s="194" t="s">
        <v>538</v>
      </c>
      <c r="D343" s="178" t="s">
        <v>139</v>
      </c>
      <c r="E343" s="179">
        <v>0.30000000000000004</v>
      </c>
      <c r="F343" s="180"/>
      <c r="G343" s="181">
        <f>ROUND(E343*F343,2)</f>
        <v>0</v>
      </c>
      <c r="H343" s="180"/>
      <c r="I343" s="181">
        <f>ROUND(E343*H343,2)</f>
        <v>0</v>
      </c>
      <c r="J343" s="180"/>
      <c r="K343" s="181">
        <f>ROUND(E343*J343,2)</f>
        <v>0</v>
      </c>
      <c r="L343" s="181">
        <v>21</v>
      </c>
      <c r="M343" s="181">
        <f>G343*(1+L343/100)</f>
        <v>0</v>
      </c>
      <c r="N343" s="181">
        <v>0</v>
      </c>
      <c r="O343" s="181">
        <f>ROUND(E343*N343,2)</f>
        <v>0</v>
      </c>
      <c r="P343" s="181">
        <v>4.6000000000000006E-2</v>
      </c>
      <c r="Q343" s="181">
        <f>ROUND(E343*P343,2)</f>
        <v>0.01</v>
      </c>
      <c r="R343" s="181" t="s">
        <v>466</v>
      </c>
      <c r="S343" s="181" t="s">
        <v>141</v>
      </c>
      <c r="T343" s="182" t="s">
        <v>141</v>
      </c>
      <c r="U343" s="163">
        <v>0.26</v>
      </c>
      <c r="V343" s="163">
        <f>ROUND(E343*U343,2)</f>
        <v>0.08</v>
      </c>
      <c r="W343" s="163"/>
      <c r="X343" s="153"/>
      <c r="Y343" s="153"/>
      <c r="Z343" s="153"/>
      <c r="AA343" s="153"/>
      <c r="AB343" s="153"/>
      <c r="AC343" s="153"/>
      <c r="AD343" s="153"/>
      <c r="AE343" s="153"/>
      <c r="AF343" s="153"/>
      <c r="AG343" s="153" t="s">
        <v>142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60"/>
      <c r="B344" s="161"/>
      <c r="C344" s="195" t="s">
        <v>539</v>
      </c>
      <c r="D344" s="165"/>
      <c r="E344" s="166">
        <v>0.30000000000000004</v>
      </c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 t="s">
        <v>146</v>
      </c>
      <c r="AH344" s="153">
        <v>0</v>
      </c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ht="22.5" outlineLevel="1" x14ac:dyDescent="0.2">
      <c r="A345" s="176">
        <v>92</v>
      </c>
      <c r="B345" s="177" t="s">
        <v>540</v>
      </c>
      <c r="C345" s="194" t="s">
        <v>541</v>
      </c>
      <c r="D345" s="178" t="s">
        <v>139</v>
      </c>
      <c r="E345" s="179">
        <v>80</v>
      </c>
      <c r="F345" s="180"/>
      <c r="G345" s="181">
        <f>ROUND(E345*F345,2)</f>
        <v>0</v>
      </c>
      <c r="H345" s="180"/>
      <c r="I345" s="181">
        <f>ROUND(E345*H345,2)</f>
        <v>0</v>
      </c>
      <c r="J345" s="180"/>
      <c r="K345" s="181">
        <f>ROUND(E345*J345,2)</f>
        <v>0</v>
      </c>
      <c r="L345" s="181">
        <v>21</v>
      </c>
      <c r="M345" s="181">
        <f>G345*(1+L345/100)</f>
        <v>0</v>
      </c>
      <c r="N345" s="181">
        <v>0</v>
      </c>
      <c r="O345" s="181">
        <f>ROUND(E345*N345,2)</f>
        <v>0</v>
      </c>
      <c r="P345" s="181">
        <v>0</v>
      </c>
      <c r="Q345" s="181">
        <f>ROUND(E345*P345,2)</f>
        <v>0</v>
      </c>
      <c r="R345" s="181" t="s">
        <v>140</v>
      </c>
      <c r="S345" s="181" t="s">
        <v>141</v>
      </c>
      <c r="T345" s="182" t="s">
        <v>141</v>
      </c>
      <c r="U345" s="163">
        <v>0.115</v>
      </c>
      <c r="V345" s="163">
        <f>ROUND(E345*U345,2)</f>
        <v>9.1999999999999993</v>
      </c>
      <c r="W345" s="163"/>
      <c r="X345" s="153"/>
      <c r="Y345" s="153"/>
      <c r="Z345" s="153"/>
      <c r="AA345" s="153"/>
      <c r="AB345" s="153"/>
      <c r="AC345" s="153"/>
      <c r="AD345" s="153"/>
      <c r="AE345" s="153"/>
      <c r="AF345" s="153"/>
      <c r="AG345" s="153" t="s">
        <v>142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ht="22.5" outlineLevel="1" x14ac:dyDescent="0.2">
      <c r="A346" s="160"/>
      <c r="B346" s="161"/>
      <c r="C346" s="253" t="s">
        <v>542</v>
      </c>
      <c r="D346" s="254"/>
      <c r="E346" s="254"/>
      <c r="F346" s="254"/>
      <c r="G346" s="254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53"/>
      <c r="Y346" s="153"/>
      <c r="Z346" s="153"/>
      <c r="AA346" s="153"/>
      <c r="AB346" s="153"/>
      <c r="AC346" s="153"/>
      <c r="AD346" s="153"/>
      <c r="AE346" s="153"/>
      <c r="AF346" s="153"/>
      <c r="AG346" s="153" t="s">
        <v>144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83" t="str">
        <f>C346</f>
        <v>krajníků, desek nebo panelů od spojovacího materiálu s odklizením a uložením očištěných hmot a spojovacího materiálu na skládku na vzdálenost do 10 m</v>
      </c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60"/>
      <c r="B347" s="161"/>
      <c r="C347" s="195" t="s">
        <v>543</v>
      </c>
      <c r="D347" s="165"/>
      <c r="E347" s="166">
        <v>80</v>
      </c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53"/>
      <c r="Y347" s="153"/>
      <c r="Z347" s="153"/>
      <c r="AA347" s="153"/>
      <c r="AB347" s="153"/>
      <c r="AC347" s="153"/>
      <c r="AD347" s="153"/>
      <c r="AE347" s="153"/>
      <c r="AF347" s="153"/>
      <c r="AG347" s="153" t="s">
        <v>146</v>
      </c>
      <c r="AH347" s="153">
        <v>0</v>
      </c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76">
        <v>93</v>
      </c>
      <c r="B348" s="177" t="s">
        <v>544</v>
      </c>
      <c r="C348" s="194" t="s">
        <v>545</v>
      </c>
      <c r="D348" s="178" t="s">
        <v>152</v>
      </c>
      <c r="E348" s="179">
        <v>78.48</v>
      </c>
      <c r="F348" s="180"/>
      <c r="G348" s="181">
        <f>ROUND(E348*F348,2)</f>
        <v>0</v>
      </c>
      <c r="H348" s="180"/>
      <c r="I348" s="181">
        <f>ROUND(E348*H348,2)</f>
        <v>0</v>
      </c>
      <c r="J348" s="180"/>
      <c r="K348" s="181">
        <f>ROUND(E348*J348,2)</f>
        <v>0</v>
      </c>
      <c r="L348" s="181">
        <v>21</v>
      </c>
      <c r="M348" s="181">
        <f>G348*(1+L348/100)</f>
        <v>0</v>
      </c>
      <c r="N348" s="181">
        <v>0</v>
      </c>
      <c r="O348" s="181">
        <f>ROUND(E348*N348,2)</f>
        <v>0</v>
      </c>
      <c r="P348" s="181">
        <v>4.0000000000000001E-3</v>
      </c>
      <c r="Q348" s="181">
        <f>ROUND(E348*P348,2)</f>
        <v>0.31</v>
      </c>
      <c r="R348" s="181"/>
      <c r="S348" s="181" t="s">
        <v>284</v>
      </c>
      <c r="T348" s="182" t="s">
        <v>285</v>
      </c>
      <c r="U348" s="163">
        <v>0</v>
      </c>
      <c r="V348" s="163">
        <f>ROUND(E348*U348,2)</f>
        <v>0</v>
      </c>
      <c r="W348" s="163"/>
      <c r="X348" s="153"/>
      <c r="Y348" s="153"/>
      <c r="Z348" s="153"/>
      <c r="AA348" s="153"/>
      <c r="AB348" s="153"/>
      <c r="AC348" s="153"/>
      <c r="AD348" s="153"/>
      <c r="AE348" s="153"/>
      <c r="AF348" s="153"/>
      <c r="AG348" s="153" t="s">
        <v>546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60"/>
      <c r="B349" s="161"/>
      <c r="C349" s="195" t="s">
        <v>547</v>
      </c>
      <c r="D349" s="165"/>
      <c r="E349" s="166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53"/>
      <c r="Y349" s="153"/>
      <c r="Z349" s="153"/>
      <c r="AA349" s="153"/>
      <c r="AB349" s="153"/>
      <c r="AC349" s="153"/>
      <c r="AD349" s="153"/>
      <c r="AE349" s="153"/>
      <c r="AF349" s="153"/>
      <c r="AG349" s="153" t="s">
        <v>146</v>
      </c>
      <c r="AH349" s="153">
        <v>0</v>
      </c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60"/>
      <c r="B350" s="161"/>
      <c r="C350" s="195" t="s">
        <v>548</v>
      </c>
      <c r="D350" s="165"/>
      <c r="E350" s="166">
        <v>8.57</v>
      </c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53"/>
      <c r="Y350" s="153"/>
      <c r="Z350" s="153"/>
      <c r="AA350" s="153"/>
      <c r="AB350" s="153"/>
      <c r="AC350" s="153"/>
      <c r="AD350" s="153"/>
      <c r="AE350" s="153"/>
      <c r="AF350" s="153"/>
      <c r="AG350" s="153" t="s">
        <v>146</v>
      </c>
      <c r="AH350" s="153">
        <v>0</v>
      </c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">
      <c r="A351" s="160"/>
      <c r="B351" s="161"/>
      <c r="C351" s="195" t="s">
        <v>549</v>
      </c>
      <c r="D351" s="165"/>
      <c r="E351" s="166">
        <v>10.5</v>
      </c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53"/>
      <c r="Y351" s="153"/>
      <c r="Z351" s="153"/>
      <c r="AA351" s="153"/>
      <c r="AB351" s="153"/>
      <c r="AC351" s="153"/>
      <c r="AD351" s="153"/>
      <c r="AE351" s="153"/>
      <c r="AF351" s="153"/>
      <c r="AG351" s="153" t="s">
        <v>146</v>
      </c>
      <c r="AH351" s="153">
        <v>0</v>
      </c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">
      <c r="A352" s="160"/>
      <c r="B352" s="161"/>
      <c r="C352" s="195" t="s">
        <v>550</v>
      </c>
      <c r="D352" s="165"/>
      <c r="E352" s="166">
        <v>9.3500000000000014</v>
      </c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53"/>
      <c r="Y352" s="153"/>
      <c r="Z352" s="153"/>
      <c r="AA352" s="153"/>
      <c r="AB352" s="153"/>
      <c r="AC352" s="153"/>
      <c r="AD352" s="153"/>
      <c r="AE352" s="153"/>
      <c r="AF352" s="153"/>
      <c r="AG352" s="153" t="s">
        <v>146</v>
      </c>
      <c r="AH352" s="153">
        <v>0</v>
      </c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60"/>
      <c r="B353" s="161"/>
      <c r="C353" s="195" t="s">
        <v>551</v>
      </c>
      <c r="D353" s="165"/>
      <c r="E353" s="166">
        <v>13.15</v>
      </c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53"/>
      <c r="Y353" s="153"/>
      <c r="Z353" s="153"/>
      <c r="AA353" s="153"/>
      <c r="AB353" s="153"/>
      <c r="AC353" s="153"/>
      <c r="AD353" s="153"/>
      <c r="AE353" s="153"/>
      <c r="AF353" s="153"/>
      <c r="AG353" s="153" t="s">
        <v>146</v>
      </c>
      <c r="AH353" s="153">
        <v>0</v>
      </c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">
      <c r="A354" s="160"/>
      <c r="B354" s="161"/>
      <c r="C354" s="195" t="s">
        <v>552</v>
      </c>
      <c r="D354" s="165"/>
      <c r="E354" s="166">
        <v>6.7200000000000006</v>
      </c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53"/>
      <c r="Y354" s="153"/>
      <c r="Z354" s="153"/>
      <c r="AA354" s="153"/>
      <c r="AB354" s="153"/>
      <c r="AC354" s="153"/>
      <c r="AD354" s="153"/>
      <c r="AE354" s="153"/>
      <c r="AF354" s="153"/>
      <c r="AG354" s="153" t="s">
        <v>146</v>
      </c>
      <c r="AH354" s="153">
        <v>0</v>
      </c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">
      <c r="A355" s="160"/>
      <c r="B355" s="161"/>
      <c r="C355" s="195" t="s">
        <v>553</v>
      </c>
      <c r="D355" s="165"/>
      <c r="E355" s="166">
        <v>7.1000000000000005</v>
      </c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53"/>
      <c r="Y355" s="153"/>
      <c r="Z355" s="153"/>
      <c r="AA355" s="153"/>
      <c r="AB355" s="153"/>
      <c r="AC355" s="153"/>
      <c r="AD355" s="153"/>
      <c r="AE355" s="153"/>
      <c r="AF355" s="153"/>
      <c r="AG355" s="153" t="s">
        <v>146</v>
      </c>
      <c r="AH355" s="153">
        <v>0</v>
      </c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60"/>
      <c r="B356" s="161"/>
      <c r="C356" s="195" t="s">
        <v>554</v>
      </c>
      <c r="D356" s="165"/>
      <c r="E356" s="166">
        <v>23.090000000000003</v>
      </c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53"/>
      <c r="Y356" s="153"/>
      <c r="Z356" s="153"/>
      <c r="AA356" s="153"/>
      <c r="AB356" s="153"/>
      <c r="AC356" s="153"/>
      <c r="AD356" s="153"/>
      <c r="AE356" s="153"/>
      <c r="AF356" s="153"/>
      <c r="AG356" s="153" t="s">
        <v>146</v>
      </c>
      <c r="AH356" s="153">
        <v>0</v>
      </c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x14ac:dyDescent="0.2">
      <c r="A357" s="170" t="s">
        <v>135</v>
      </c>
      <c r="B357" s="171" t="s">
        <v>79</v>
      </c>
      <c r="C357" s="193" t="s">
        <v>80</v>
      </c>
      <c r="D357" s="172"/>
      <c r="E357" s="173"/>
      <c r="F357" s="174"/>
      <c r="G357" s="174">
        <f>SUMIF(AG358:AG359,"&lt;&gt;NOR",G358:G359)</f>
        <v>0</v>
      </c>
      <c r="H357" s="174"/>
      <c r="I357" s="174">
        <f>SUM(I358:I359)</f>
        <v>0</v>
      </c>
      <c r="J357" s="174"/>
      <c r="K357" s="174">
        <f>SUM(K358:K359)</f>
        <v>0</v>
      </c>
      <c r="L357" s="174"/>
      <c r="M357" s="174">
        <f>SUM(M358:M359)</f>
        <v>0</v>
      </c>
      <c r="N357" s="174"/>
      <c r="O357" s="174">
        <f>SUM(O358:O359)</f>
        <v>0</v>
      </c>
      <c r="P357" s="174"/>
      <c r="Q357" s="174">
        <f>SUM(Q358:Q359)</f>
        <v>0</v>
      </c>
      <c r="R357" s="174"/>
      <c r="S357" s="174"/>
      <c r="T357" s="175"/>
      <c r="U357" s="169"/>
      <c r="V357" s="169">
        <f>SUM(V358:V359)</f>
        <v>100.83</v>
      </c>
      <c r="W357" s="169"/>
      <c r="AG357" t="s">
        <v>136</v>
      </c>
    </row>
    <row r="358" spans="1:60" ht="33.75" outlineLevel="1" x14ac:dyDescent="0.2">
      <c r="A358" s="176">
        <v>94</v>
      </c>
      <c r="B358" s="177" t="s">
        <v>555</v>
      </c>
      <c r="C358" s="194" t="s">
        <v>556</v>
      </c>
      <c r="D358" s="178" t="s">
        <v>208</v>
      </c>
      <c r="E358" s="179">
        <v>107.43325</v>
      </c>
      <c r="F358" s="180"/>
      <c r="G358" s="181">
        <f>ROUND(E358*F358,2)</f>
        <v>0</v>
      </c>
      <c r="H358" s="180"/>
      <c r="I358" s="181">
        <f>ROUND(E358*H358,2)</f>
        <v>0</v>
      </c>
      <c r="J358" s="180"/>
      <c r="K358" s="181">
        <f>ROUND(E358*J358,2)</f>
        <v>0</v>
      </c>
      <c r="L358" s="181">
        <v>21</v>
      </c>
      <c r="M358" s="181">
        <f>G358*(1+L358/100)</f>
        <v>0</v>
      </c>
      <c r="N358" s="181">
        <v>0</v>
      </c>
      <c r="O358" s="181">
        <f>ROUND(E358*N358,2)</f>
        <v>0</v>
      </c>
      <c r="P358" s="181">
        <v>0</v>
      </c>
      <c r="Q358" s="181">
        <f>ROUND(E358*P358,2)</f>
        <v>0</v>
      </c>
      <c r="R358" s="181" t="s">
        <v>230</v>
      </c>
      <c r="S358" s="181" t="s">
        <v>141</v>
      </c>
      <c r="T358" s="182" t="s">
        <v>141</v>
      </c>
      <c r="U358" s="163">
        <v>0.9385</v>
      </c>
      <c r="V358" s="163">
        <f>ROUND(E358*U358,2)</f>
        <v>100.83</v>
      </c>
      <c r="W358" s="163"/>
      <c r="X358" s="153"/>
      <c r="Y358" s="153"/>
      <c r="Z358" s="153"/>
      <c r="AA358" s="153"/>
      <c r="AB358" s="153"/>
      <c r="AC358" s="153"/>
      <c r="AD358" s="153"/>
      <c r="AE358" s="153"/>
      <c r="AF358" s="153"/>
      <c r="AG358" s="153" t="s">
        <v>557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60"/>
      <c r="B359" s="161"/>
      <c r="C359" s="253" t="s">
        <v>558</v>
      </c>
      <c r="D359" s="254"/>
      <c r="E359" s="254"/>
      <c r="F359" s="254"/>
      <c r="G359" s="254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53"/>
      <c r="Y359" s="153"/>
      <c r="Z359" s="153"/>
      <c r="AA359" s="153"/>
      <c r="AB359" s="153"/>
      <c r="AC359" s="153"/>
      <c r="AD359" s="153"/>
      <c r="AE359" s="153"/>
      <c r="AF359" s="153"/>
      <c r="AG359" s="153" t="s">
        <v>144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x14ac:dyDescent="0.2">
      <c r="A360" s="170" t="s">
        <v>135</v>
      </c>
      <c r="B360" s="171" t="s">
        <v>81</v>
      </c>
      <c r="C360" s="193" t="s">
        <v>82</v>
      </c>
      <c r="D360" s="172"/>
      <c r="E360" s="173"/>
      <c r="F360" s="174"/>
      <c r="G360" s="174">
        <f>SUMIF(AG361:AG399,"&lt;&gt;NOR",G361:G399)</f>
        <v>0</v>
      </c>
      <c r="H360" s="174"/>
      <c r="I360" s="174">
        <f>SUM(I361:I399)</f>
        <v>0</v>
      </c>
      <c r="J360" s="174"/>
      <c r="K360" s="174">
        <f>SUM(K361:K399)</f>
        <v>0</v>
      </c>
      <c r="L360" s="174"/>
      <c r="M360" s="174">
        <f>SUM(M361:M399)</f>
        <v>0</v>
      </c>
      <c r="N360" s="174"/>
      <c r="O360" s="174">
        <f>SUM(O361:O399)</f>
        <v>0.58000000000000007</v>
      </c>
      <c r="P360" s="174"/>
      <c r="Q360" s="174">
        <f>SUM(Q361:Q399)</f>
        <v>0.5</v>
      </c>
      <c r="R360" s="174"/>
      <c r="S360" s="174"/>
      <c r="T360" s="175"/>
      <c r="U360" s="169"/>
      <c r="V360" s="169">
        <f>SUM(V361:V399)</f>
        <v>75.36</v>
      </c>
      <c r="W360" s="169"/>
      <c r="AG360" t="s">
        <v>136</v>
      </c>
    </row>
    <row r="361" spans="1:60" outlineLevel="1" x14ac:dyDescent="0.2">
      <c r="A361" s="176">
        <v>95</v>
      </c>
      <c r="B361" s="177" t="s">
        <v>559</v>
      </c>
      <c r="C361" s="194" t="s">
        <v>560</v>
      </c>
      <c r="D361" s="178" t="s">
        <v>139</v>
      </c>
      <c r="E361" s="179">
        <v>102.87</v>
      </c>
      <c r="F361" s="180"/>
      <c r="G361" s="181">
        <f>ROUND(E361*F361,2)</f>
        <v>0</v>
      </c>
      <c r="H361" s="180"/>
      <c r="I361" s="181">
        <f>ROUND(E361*H361,2)</f>
        <v>0</v>
      </c>
      <c r="J361" s="180"/>
      <c r="K361" s="181">
        <f>ROUND(E361*J361,2)</f>
        <v>0</v>
      </c>
      <c r="L361" s="181">
        <v>21</v>
      </c>
      <c r="M361" s="181">
        <f>G361*(1+L361/100)</f>
        <v>0</v>
      </c>
      <c r="N361" s="181">
        <v>0</v>
      </c>
      <c r="O361" s="181">
        <f>ROUND(E361*N361,2)</f>
        <v>0</v>
      </c>
      <c r="P361" s="181">
        <v>4.8700000000000002E-3</v>
      </c>
      <c r="Q361" s="181">
        <f>ROUND(E361*P361,2)</f>
        <v>0.5</v>
      </c>
      <c r="R361" s="181" t="s">
        <v>561</v>
      </c>
      <c r="S361" s="181" t="s">
        <v>141</v>
      </c>
      <c r="T361" s="182" t="s">
        <v>141</v>
      </c>
      <c r="U361" s="163">
        <v>4.1000000000000002E-2</v>
      </c>
      <c r="V361" s="163">
        <f>ROUND(E361*U361,2)</f>
        <v>4.22</v>
      </c>
      <c r="W361" s="163"/>
      <c r="X361" s="153"/>
      <c r="Y361" s="153"/>
      <c r="Z361" s="153"/>
      <c r="AA361" s="153"/>
      <c r="AB361" s="153"/>
      <c r="AC361" s="153"/>
      <c r="AD361" s="153"/>
      <c r="AE361" s="153"/>
      <c r="AF361" s="153"/>
      <c r="AG361" s="153" t="s">
        <v>562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60"/>
      <c r="B362" s="161"/>
      <c r="C362" s="195" t="s">
        <v>401</v>
      </c>
      <c r="D362" s="165"/>
      <c r="E362" s="166"/>
      <c r="F362" s="163"/>
      <c r="G362" s="163"/>
      <c r="H362" s="163"/>
      <c r="I362" s="163"/>
      <c r="J362" s="163"/>
      <c r="K362" s="163"/>
      <c r="L362" s="163"/>
      <c r="M362" s="163"/>
      <c r="N362" s="163"/>
      <c r="O362" s="163"/>
      <c r="P362" s="163"/>
      <c r="Q362" s="163"/>
      <c r="R362" s="163"/>
      <c r="S362" s="163"/>
      <c r="T362" s="163"/>
      <c r="U362" s="163"/>
      <c r="V362" s="163"/>
      <c r="W362" s="163"/>
      <c r="X362" s="153"/>
      <c r="Y362" s="153"/>
      <c r="Z362" s="153"/>
      <c r="AA362" s="153"/>
      <c r="AB362" s="153"/>
      <c r="AC362" s="153"/>
      <c r="AD362" s="153"/>
      <c r="AE362" s="153"/>
      <c r="AF362" s="153"/>
      <c r="AG362" s="153" t="s">
        <v>146</v>
      </c>
      <c r="AH362" s="153">
        <v>0</v>
      </c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">
      <c r="A363" s="160"/>
      <c r="B363" s="161"/>
      <c r="C363" s="195" t="s">
        <v>498</v>
      </c>
      <c r="D363" s="165"/>
      <c r="E363" s="166">
        <v>60.17</v>
      </c>
      <c r="F363" s="163"/>
      <c r="G363" s="163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3"/>
      <c r="X363" s="153"/>
      <c r="Y363" s="153"/>
      <c r="Z363" s="153"/>
      <c r="AA363" s="153"/>
      <c r="AB363" s="153"/>
      <c r="AC363" s="153"/>
      <c r="AD363" s="153"/>
      <c r="AE363" s="153"/>
      <c r="AF363" s="153"/>
      <c r="AG363" s="153" t="s">
        <v>146</v>
      </c>
      <c r="AH363" s="153">
        <v>0</v>
      </c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">
      <c r="A364" s="160"/>
      <c r="B364" s="161"/>
      <c r="C364" s="195" t="s">
        <v>499</v>
      </c>
      <c r="D364" s="165"/>
      <c r="E364" s="166">
        <v>7.5600000000000005</v>
      </c>
      <c r="F364" s="163"/>
      <c r="G364" s="163"/>
      <c r="H364" s="163"/>
      <c r="I364" s="163"/>
      <c r="J364" s="163"/>
      <c r="K364" s="163"/>
      <c r="L364" s="163"/>
      <c r="M364" s="163"/>
      <c r="N364" s="163"/>
      <c r="O364" s="163"/>
      <c r="P364" s="163"/>
      <c r="Q364" s="163"/>
      <c r="R364" s="163"/>
      <c r="S364" s="163"/>
      <c r="T364" s="163"/>
      <c r="U364" s="163"/>
      <c r="V364" s="163"/>
      <c r="W364" s="163"/>
      <c r="X364" s="153"/>
      <c r="Y364" s="153"/>
      <c r="Z364" s="153"/>
      <c r="AA364" s="153"/>
      <c r="AB364" s="153"/>
      <c r="AC364" s="153"/>
      <c r="AD364" s="153"/>
      <c r="AE364" s="153"/>
      <c r="AF364" s="153"/>
      <c r="AG364" s="153" t="s">
        <v>146</v>
      </c>
      <c r="AH364" s="153">
        <v>0</v>
      </c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60"/>
      <c r="B365" s="161"/>
      <c r="C365" s="195" t="s">
        <v>500</v>
      </c>
      <c r="D365" s="165"/>
      <c r="E365" s="166">
        <v>7.6400000000000006</v>
      </c>
      <c r="F365" s="163"/>
      <c r="G365" s="163"/>
      <c r="H365" s="163"/>
      <c r="I365" s="163"/>
      <c r="J365" s="163"/>
      <c r="K365" s="163"/>
      <c r="L365" s="163"/>
      <c r="M365" s="163"/>
      <c r="N365" s="163"/>
      <c r="O365" s="163"/>
      <c r="P365" s="163"/>
      <c r="Q365" s="163"/>
      <c r="R365" s="163"/>
      <c r="S365" s="163"/>
      <c r="T365" s="163"/>
      <c r="U365" s="163"/>
      <c r="V365" s="163"/>
      <c r="W365" s="163"/>
      <c r="X365" s="153"/>
      <c r="Y365" s="153"/>
      <c r="Z365" s="153"/>
      <c r="AA365" s="153"/>
      <c r="AB365" s="153"/>
      <c r="AC365" s="153"/>
      <c r="AD365" s="153"/>
      <c r="AE365" s="153"/>
      <c r="AF365" s="153"/>
      <c r="AG365" s="153" t="s">
        <v>146</v>
      </c>
      <c r="AH365" s="153">
        <v>0</v>
      </c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60"/>
      <c r="B366" s="161"/>
      <c r="C366" s="195" t="s">
        <v>501</v>
      </c>
      <c r="D366" s="165"/>
      <c r="E366" s="166">
        <v>6.3500000000000005</v>
      </c>
      <c r="F366" s="163"/>
      <c r="G366" s="163"/>
      <c r="H366" s="163"/>
      <c r="I366" s="163"/>
      <c r="J366" s="163"/>
      <c r="K366" s="163"/>
      <c r="L366" s="163"/>
      <c r="M366" s="163"/>
      <c r="N366" s="163"/>
      <c r="O366" s="163"/>
      <c r="P366" s="163"/>
      <c r="Q366" s="163"/>
      <c r="R366" s="163"/>
      <c r="S366" s="163"/>
      <c r="T366" s="163"/>
      <c r="U366" s="163"/>
      <c r="V366" s="163"/>
      <c r="W366" s="163"/>
      <c r="X366" s="153"/>
      <c r="Y366" s="153"/>
      <c r="Z366" s="153"/>
      <c r="AA366" s="153"/>
      <c r="AB366" s="153"/>
      <c r="AC366" s="153"/>
      <c r="AD366" s="153"/>
      <c r="AE366" s="153"/>
      <c r="AF366" s="153"/>
      <c r="AG366" s="153" t="s">
        <v>146</v>
      </c>
      <c r="AH366" s="153">
        <v>0</v>
      </c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60"/>
      <c r="B367" s="161"/>
      <c r="C367" s="195" t="s">
        <v>502</v>
      </c>
      <c r="D367" s="165"/>
      <c r="E367" s="166">
        <v>12.66</v>
      </c>
      <c r="F367" s="163"/>
      <c r="G367" s="163"/>
      <c r="H367" s="163"/>
      <c r="I367" s="163"/>
      <c r="J367" s="163"/>
      <c r="K367" s="163"/>
      <c r="L367" s="163"/>
      <c r="M367" s="163"/>
      <c r="N367" s="163"/>
      <c r="O367" s="163"/>
      <c r="P367" s="163"/>
      <c r="Q367" s="163"/>
      <c r="R367" s="163"/>
      <c r="S367" s="163"/>
      <c r="T367" s="163"/>
      <c r="U367" s="163"/>
      <c r="V367" s="163"/>
      <c r="W367" s="163"/>
      <c r="X367" s="153"/>
      <c r="Y367" s="153"/>
      <c r="Z367" s="153"/>
      <c r="AA367" s="153"/>
      <c r="AB367" s="153"/>
      <c r="AC367" s="153"/>
      <c r="AD367" s="153"/>
      <c r="AE367" s="153"/>
      <c r="AF367" s="153"/>
      <c r="AG367" s="153" t="s">
        <v>146</v>
      </c>
      <c r="AH367" s="153">
        <v>0</v>
      </c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">
      <c r="A368" s="160"/>
      <c r="B368" s="161"/>
      <c r="C368" s="195" t="s">
        <v>503</v>
      </c>
      <c r="D368" s="165"/>
      <c r="E368" s="166">
        <v>4.2700000000000005</v>
      </c>
      <c r="F368" s="163"/>
      <c r="G368" s="163"/>
      <c r="H368" s="163"/>
      <c r="I368" s="163"/>
      <c r="J368" s="163"/>
      <c r="K368" s="163"/>
      <c r="L368" s="163"/>
      <c r="M368" s="163"/>
      <c r="N368" s="163"/>
      <c r="O368" s="163"/>
      <c r="P368" s="163"/>
      <c r="Q368" s="163"/>
      <c r="R368" s="163"/>
      <c r="S368" s="163"/>
      <c r="T368" s="163"/>
      <c r="U368" s="163"/>
      <c r="V368" s="163"/>
      <c r="W368" s="163"/>
      <c r="X368" s="153"/>
      <c r="Y368" s="153"/>
      <c r="Z368" s="153"/>
      <c r="AA368" s="153"/>
      <c r="AB368" s="153"/>
      <c r="AC368" s="153"/>
      <c r="AD368" s="153"/>
      <c r="AE368" s="153"/>
      <c r="AF368" s="153"/>
      <c r="AG368" s="153" t="s">
        <v>146</v>
      </c>
      <c r="AH368" s="153">
        <v>0</v>
      </c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60"/>
      <c r="B369" s="161"/>
      <c r="C369" s="195" t="s">
        <v>504</v>
      </c>
      <c r="D369" s="165"/>
      <c r="E369" s="166">
        <v>4.2200000000000006</v>
      </c>
      <c r="F369" s="163"/>
      <c r="G369" s="163"/>
      <c r="H369" s="163"/>
      <c r="I369" s="163"/>
      <c r="J369" s="163"/>
      <c r="K369" s="163"/>
      <c r="L369" s="163"/>
      <c r="M369" s="163"/>
      <c r="N369" s="163"/>
      <c r="O369" s="163"/>
      <c r="P369" s="163"/>
      <c r="Q369" s="163"/>
      <c r="R369" s="163"/>
      <c r="S369" s="163"/>
      <c r="T369" s="163"/>
      <c r="U369" s="163"/>
      <c r="V369" s="163"/>
      <c r="W369" s="163"/>
      <c r="X369" s="153"/>
      <c r="Y369" s="153"/>
      <c r="Z369" s="153"/>
      <c r="AA369" s="153"/>
      <c r="AB369" s="153"/>
      <c r="AC369" s="153"/>
      <c r="AD369" s="153"/>
      <c r="AE369" s="153"/>
      <c r="AF369" s="153"/>
      <c r="AG369" s="153" t="s">
        <v>146</v>
      </c>
      <c r="AH369" s="153">
        <v>0</v>
      </c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76">
        <v>96</v>
      </c>
      <c r="B370" s="177" t="s">
        <v>563</v>
      </c>
      <c r="C370" s="194" t="s">
        <v>564</v>
      </c>
      <c r="D370" s="178" t="s">
        <v>139</v>
      </c>
      <c r="E370" s="179">
        <v>144.26620000000003</v>
      </c>
      <c r="F370" s="180"/>
      <c r="G370" s="181">
        <f>ROUND(E370*F370,2)</f>
        <v>0</v>
      </c>
      <c r="H370" s="180"/>
      <c r="I370" s="181">
        <f>ROUND(E370*H370,2)</f>
        <v>0</v>
      </c>
      <c r="J370" s="180"/>
      <c r="K370" s="181">
        <f>ROUND(E370*J370,2)</f>
        <v>0</v>
      </c>
      <c r="L370" s="181">
        <v>21</v>
      </c>
      <c r="M370" s="181">
        <f>G370*(1+L370/100)</f>
        <v>0</v>
      </c>
      <c r="N370" s="181">
        <v>3.6800000000000001E-3</v>
      </c>
      <c r="O370" s="181">
        <f>ROUND(E370*N370,2)</f>
        <v>0.53</v>
      </c>
      <c r="P370" s="181">
        <v>0</v>
      </c>
      <c r="Q370" s="181">
        <f>ROUND(E370*P370,2)</f>
        <v>0</v>
      </c>
      <c r="R370" s="181" t="s">
        <v>561</v>
      </c>
      <c r="S370" s="181" t="s">
        <v>141</v>
      </c>
      <c r="T370" s="182" t="s">
        <v>141</v>
      </c>
      <c r="U370" s="163">
        <v>0.38500000000000001</v>
      </c>
      <c r="V370" s="163">
        <f>ROUND(E370*U370,2)</f>
        <v>55.54</v>
      </c>
      <c r="W370" s="163"/>
      <c r="X370" s="153"/>
      <c r="Y370" s="153"/>
      <c r="Z370" s="153"/>
      <c r="AA370" s="153"/>
      <c r="AB370" s="153"/>
      <c r="AC370" s="153"/>
      <c r="AD370" s="153"/>
      <c r="AE370" s="153"/>
      <c r="AF370" s="153"/>
      <c r="AG370" s="153" t="s">
        <v>562</v>
      </c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 x14ac:dyDescent="0.2">
      <c r="A371" s="160"/>
      <c r="B371" s="161"/>
      <c r="C371" s="195" t="s">
        <v>372</v>
      </c>
      <c r="D371" s="165"/>
      <c r="E371" s="166"/>
      <c r="F371" s="163"/>
      <c r="G371" s="163"/>
      <c r="H371" s="163"/>
      <c r="I371" s="163"/>
      <c r="J371" s="163"/>
      <c r="K371" s="163"/>
      <c r="L371" s="163"/>
      <c r="M371" s="163"/>
      <c r="N371" s="163"/>
      <c r="O371" s="163"/>
      <c r="P371" s="163"/>
      <c r="Q371" s="163"/>
      <c r="R371" s="163"/>
      <c r="S371" s="163"/>
      <c r="T371" s="163"/>
      <c r="U371" s="163"/>
      <c r="V371" s="163"/>
      <c r="W371" s="163"/>
      <c r="X371" s="153"/>
      <c r="Y371" s="153"/>
      <c r="Z371" s="153"/>
      <c r="AA371" s="153"/>
      <c r="AB371" s="153"/>
      <c r="AC371" s="153"/>
      <c r="AD371" s="153"/>
      <c r="AE371" s="153"/>
      <c r="AF371" s="153"/>
      <c r="AG371" s="153" t="s">
        <v>146</v>
      </c>
      <c r="AH371" s="153">
        <v>0</v>
      </c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60"/>
      <c r="B372" s="161"/>
      <c r="C372" s="195" t="s">
        <v>498</v>
      </c>
      <c r="D372" s="165"/>
      <c r="E372" s="166">
        <v>60.17</v>
      </c>
      <c r="F372" s="163"/>
      <c r="G372" s="1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3"/>
      <c r="X372" s="153"/>
      <c r="Y372" s="153"/>
      <c r="Z372" s="153"/>
      <c r="AA372" s="153"/>
      <c r="AB372" s="153"/>
      <c r="AC372" s="153"/>
      <c r="AD372" s="153"/>
      <c r="AE372" s="153"/>
      <c r="AF372" s="153"/>
      <c r="AG372" s="153" t="s">
        <v>146</v>
      </c>
      <c r="AH372" s="153">
        <v>0</v>
      </c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60"/>
      <c r="B373" s="161"/>
      <c r="C373" s="195" t="s">
        <v>499</v>
      </c>
      <c r="D373" s="165"/>
      <c r="E373" s="166">
        <v>7.5600000000000005</v>
      </c>
      <c r="F373" s="163"/>
      <c r="G373" s="163"/>
      <c r="H373" s="163"/>
      <c r="I373" s="163"/>
      <c r="J373" s="163"/>
      <c r="K373" s="163"/>
      <c r="L373" s="163"/>
      <c r="M373" s="163"/>
      <c r="N373" s="163"/>
      <c r="O373" s="163"/>
      <c r="P373" s="163"/>
      <c r="Q373" s="163"/>
      <c r="R373" s="163"/>
      <c r="S373" s="163"/>
      <c r="T373" s="163"/>
      <c r="U373" s="163"/>
      <c r="V373" s="163"/>
      <c r="W373" s="163"/>
      <c r="X373" s="153"/>
      <c r="Y373" s="153"/>
      <c r="Z373" s="153"/>
      <c r="AA373" s="153"/>
      <c r="AB373" s="153"/>
      <c r="AC373" s="153"/>
      <c r="AD373" s="153"/>
      <c r="AE373" s="153"/>
      <c r="AF373" s="153"/>
      <c r="AG373" s="153" t="s">
        <v>146</v>
      </c>
      <c r="AH373" s="153">
        <v>0</v>
      </c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">
      <c r="A374" s="160"/>
      <c r="B374" s="161"/>
      <c r="C374" s="195" t="s">
        <v>500</v>
      </c>
      <c r="D374" s="165"/>
      <c r="E374" s="166">
        <v>7.6400000000000006</v>
      </c>
      <c r="F374" s="163"/>
      <c r="G374" s="163"/>
      <c r="H374" s="163"/>
      <c r="I374" s="163"/>
      <c r="J374" s="163"/>
      <c r="K374" s="163"/>
      <c r="L374" s="163"/>
      <c r="M374" s="163"/>
      <c r="N374" s="163"/>
      <c r="O374" s="163"/>
      <c r="P374" s="163"/>
      <c r="Q374" s="163"/>
      <c r="R374" s="163"/>
      <c r="S374" s="163"/>
      <c r="T374" s="163"/>
      <c r="U374" s="163"/>
      <c r="V374" s="163"/>
      <c r="W374" s="163"/>
      <c r="X374" s="153"/>
      <c r="Y374" s="153"/>
      <c r="Z374" s="153"/>
      <c r="AA374" s="153"/>
      <c r="AB374" s="153"/>
      <c r="AC374" s="153"/>
      <c r="AD374" s="153"/>
      <c r="AE374" s="153"/>
      <c r="AF374" s="153"/>
      <c r="AG374" s="153" t="s">
        <v>146</v>
      </c>
      <c r="AH374" s="153">
        <v>0</v>
      </c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60"/>
      <c r="B375" s="161"/>
      <c r="C375" s="195" t="s">
        <v>501</v>
      </c>
      <c r="D375" s="165"/>
      <c r="E375" s="166">
        <v>6.3500000000000005</v>
      </c>
      <c r="F375" s="163"/>
      <c r="G375" s="163"/>
      <c r="H375" s="163"/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  <c r="T375" s="163"/>
      <c r="U375" s="163"/>
      <c r="V375" s="163"/>
      <c r="W375" s="163"/>
      <c r="X375" s="153"/>
      <c r="Y375" s="153"/>
      <c r="Z375" s="153"/>
      <c r="AA375" s="153"/>
      <c r="AB375" s="153"/>
      <c r="AC375" s="153"/>
      <c r="AD375" s="153"/>
      <c r="AE375" s="153"/>
      <c r="AF375" s="153"/>
      <c r="AG375" s="153" t="s">
        <v>146</v>
      </c>
      <c r="AH375" s="153">
        <v>0</v>
      </c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60"/>
      <c r="B376" s="161"/>
      <c r="C376" s="195" t="s">
        <v>502</v>
      </c>
      <c r="D376" s="165"/>
      <c r="E376" s="166">
        <v>12.66</v>
      </c>
      <c r="F376" s="163"/>
      <c r="G376" s="163"/>
      <c r="H376" s="163"/>
      <c r="I376" s="163"/>
      <c r="J376" s="163"/>
      <c r="K376" s="163"/>
      <c r="L376" s="163"/>
      <c r="M376" s="163"/>
      <c r="N376" s="163"/>
      <c r="O376" s="163"/>
      <c r="P376" s="163"/>
      <c r="Q376" s="163"/>
      <c r="R376" s="163"/>
      <c r="S376" s="163"/>
      <c r="T376" s="163"/>
      <c r="U376" s="163"/>
      <c r="V376" s="163"/>
      <c r="W376" s="163"/>
      <c r="X376" s="153"/>
      <c r="Y376" s="153"/>
      <c r="Z376" s="153"/>
      <c r="AA376" s="153"/>
      <c r="AB376" s="153"/>
      <c r="AC376" s="153"/>
      <c r="AD376" s="153"/>
      <c r="AE376" s="153"/>
      <c r="AF376" s="153"/>
      <c r="AG376" s="153" t="s">
        <v>146</v>
      </c>
      <c r="AH376" s="153">
        <v>0</v>
      </c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">
      <c r="A377" s="160"/>
      <c r="B377" s="161"/>
      <c r="C377" s="195" t="s">
        <v>503</v>
      </c>
      <c r="D377" s="165"/>
      <c r="E377" s="166">
        <v>4.2700000000000005</v>
      </c>
      <c r="F377" s="163"/>
      <c r="G377" s="163"/>
      <c r="H377" s="163"/>
      <c r="I377" s="163"/>
      <c r="J377" s="163"/>
      <c r="K377" s="163"/>
      <c r="L377" s="163"/>
      <c r="M377" s="163"/>
      <c r="N377" s="163"/>
      <c r="O377" s="163"/>
      <c r="P377" s="163"/>
      <c r="Q377" s="163"/>
      <c r="R377" s="163"/>
      <c r="S377" s="163"/>
      <c r="T377" s="163"/>
      <c r="U377" s="163"/>
      <c r="V377" s="163"/>
      <c r="W377" s="163"/>
      <c r="X377" s="153"/>
      <c r="Y377" s="153"/>
      <c r="Z377" s="153"/>
      <c r="AA377" s="153"/>
      <c r="AB377" s="153"/>
      <c r="AC377" s="153"/>
      <c r="AD377" s="153"/>
      <c r="AE377" s="153"/>
      <c r="AF377" s="153"/>
      <c r="AG377" s="153" t="s">
        <v>146</v>
      </c>
      <c r="AH377" s="153">
        <v>0</v>
      </c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60"/>
      <c r="B378" s="161"/>
      <c r="C378" s="195" t="s">
        <v>504</v>
      </c>
      <c r="D378" s="165"/>
      <c r="E378" s="166">
        <v>4.2200000000000006</v>
      </c>
      <c r="F378" s="163"/>
      <c r="G378" s="163"/>
      <c r="H378" s="163"/>
      <c r="I378" s="163"/>
      <c r="J378" s="163"/>
      <c r="K378" s="163"/>
      <c r="L378" s="163"/>
      <c r="M378" s="163"/>
      <c r="N378" s="163"/>
      <c r="O378" s="163"/>
      <c r="P378" s="163"/>
      <c r="Q378" s="163"/>
      <c r="R378" s="163"/>
      <c r="S378" s="163"/>
      <c r="T378" s="163"/>
      <c r="U378" s="163"/>
      <c r="V378" s="163"/>
      <c r="W378" s="163"/>
      <c r="X378" s="153"/>
      <c r="Y378" s="153"/>
      <c r="Z378" s="153"/>
      <c r="AA378" s="153"/>
      <c r="AB378" s="153"/>
      <c r="AC378" s="153"/>
      <c r="AD378" s="153"/>
      <c r="AE378" s="153"/>
      <c r="AF378" s="153"/>
      <c r="AG378" s="153" t="s">
        <v>146</v>
      </c>
      <c r="AH378" s="153">
        <v>0</v>
      </c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60"/>
      <c r="B379" s="161"/>
      <c r="C379" s="195" t="s">
        <v>565</v>
      </c>
      <c r="D379" s="165"/>
      <c r="E379" s="166">
        <v>41.400000000000006</v>
      </c>
      <c r="F379" s="163"/>
      <c r="G379" s="163"/>
      <c r="H379" s="163"/>
      <c r="I379" s="163"/>
      <c r="J379" s="163"/>
      <c r="K379" s="163"/>
      <c r="L379" s="163"/>
      <c r="M379" s="163"/>
      <c r="N379" s="163"/>
      <c r="O379" s="163"/>
      <c r="P379" s="163"/>
      <c r="Q379" s="163"/>
      <c r="R379" s="163"/>
      <c r="S379" s="163"/>
      <c r="T379" s="163"/>
      <c r="U379" s="163"/>
      <c r="V379" s="163"/>
      <c r="W379" s="163"/>
      <c r="X379" s="153"/>
      <c r="Y379" s="153"/>
      <c r="Z379" s="153"/>
      <c r="AA379" s="153"/>
      <c r="AB379" s="153"/>
      <c r="AC379" s="153"/>
      <c r="AD379" s="153"/>
      <c r="AE379" s="153"/>
      <c r="AF379" s="153"/>
      <c r="AG379" s="153" t="s">
        <v>146</v>
      </c>
      <c r="AH379" s="153">
        <v>0</v>
      </c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ht="22.5" outlineLevel="1" x14ac:dyDescent="0.2">
      <c r="A380" s="176">
        <v>97</v>
      </c>
      <c r="B380" s="177" t="s">
        <v>566</v>
      </c>
      <c r="C380" s="194" t="s">
        <v>567</v>
      </c>
      <c r="D380" s="178" t="s">
        <v>152</v>
      </c>
      <c r="E380" s="179">
        <v>109.17</v>
      </c>
      <c r="F380" s="180"/>
      <c r="G380" s="181">
        <f>ROUND(E380*F380,2)</f>
        <v>0</v>
      </c>
      <c r="H380" s="180"/>
      <c r="I380" s="181">
        <f>ROUND(E380*H380,2)</f>
        <v>0</v>
      </c>
      <c r="J380" s="180"/>
      <c r="K380" s="181">
        <f>ROUND(E380*J380,2)</f>
        <v>0</v>
      </c>
      <c r="L380" s="181">
        <v>21</v>
      </c>
      <c r="M380" s="181">
        <f>G380*(1+L380/100)</f>
        <v>0</v>
      </c>
      <c r="N380" s="181">
        <v>3.2000000000000003E-4</v>
      </c>
      <c r="O380" s="181">
        <f>ROUND(E380*N380,2)</f>
        <v>0.03</v>
      </c>
      <c r="P380" s="181">
        <v>0</v>
      </c>
      <c r="Q380" s="181">
        <f>ROUND(E380*P380,2)</f>
        <v>0</v>
      </c>
      <c r="R380" s="181" t="s">
        <v>561</v>
      </c>
      <c r="S380" s="181" t="s">
        <v>141</v>
      </c>
      <c r="T380" s="182" t="s">
        <v>141</v>
      </c>
      <c r="U380" s="163">
        <v>0.11</v>
      </c>
      <c r="V380" s="163">
        <f>ROUND(E380*U380,2)</f>
        <v>12.01</v>
      </c>
      <c r="W380" s="163"/>
      <c r="X380" s="153"/>
      <c r="Y380" s="153"/>
      <c r="Z380" s="153"/>
      <c r="AA380" s="153"/>
      <c r="AB380" s="153"/>
      <c r="AC380" s="153"/>
      <c r="AD380" s="153"/>
      <c r="AE380" s="153"/>
      <c r="AF380" s="153"/>
      <c r="AG380" s="153" t="s">
        <v>562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">
      <c r="A381" s="160"/>
      <c r="B381" s="161"/>
      <c r="C381" s="195" t="s">
        <v>568</v>
      </c>
      <c r="D381" s="165"/>
      <c r="E381" s="166">
        <v>12.66</v>
      </c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53"/>
      <c r="Y381" s="153"/>
      <c r="Z381" s="153"/>
      <c r="AA381" s="153"/>
      <c r="AB381" s="153"/>
      <c r="AC381" s="153"/>
      <c r="AD381" s="153"/>
      <c r="AE381" s="153"/>
      <c r="AF381" s="153"/>
      <c r="AG381" s="153" t="s">
        <v>146</v>
      </c>
      <c r="AH381" s="153">
        <v>0</v>
      </c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60"/>
      <c r="B382" s="161"/>
      <c r="C382" s="195" t="s">
        <v>548</v>
      </c>
      <c r="D382" s="165"/>
      <c r="E382" s="166">
        <v>8.57</v>
      </c>
      <c r="F382" s="163"/>
      <c r="G382" s="163"/>
      <c r="H382" s="163"/>
      <c r="I382" s="163"/>
      <c r="J382" s="163"/>
      <c r="K382" s="163"/>
      <c r="L382" s="163"/>
      <c r="M382" s="163"/>
      <c r="N382" s="163"/>
      <c r="O382" s="163"/>
      <c r="P382" s="163"/>
      <c r="Q382" s="163"/>
      <c r="R382" s="163"/>
      <c r="S382" s="163"/>
      <c r="T382" s="163"/>
      <c r="U382" s="163"/>
      <c r="V382" s="163"/>
      <c r="W382" s="163"/>
      <c r="X382" s="153"/>
      <c r="Y382" s="153"/>
      <c r="Z382" s="153"/>
      <c r="AA382" s="153"/>
      <c r="AB382" s="153"/>
      <c r="AC382" s="153"/>
      <c r="AD382" s="153"/>
      <c r="AE382" s="153"/>
      <c r="AF382" s="153"/>
      <c r="AG382" s="153" t="s">
        <v>146</v>
      </c>
      <c r="AH382" s="153">
        <v>0</v>
      </c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60"/>
      <c r="B383" s="161"/>
      <c r="C383" s="195" t="s">
        <v>549</v>
      </c>
      <c r="D383" s="165"/>
      <c r="E383" s="166">
        <v>10.5</v>
      </c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53"/>
      <c r="Y383" s="153"/>
      <c r="Z383" s="153"/>
      <c r="AA383" s="153"/>
      <c r="AB383" s="153"/>
      <c r="AC383" s="153"/>
      <c r="AD383" s="153"/>
      <c r="AE383" s="153"/>
      <c r="AF383" s="153"/>
      <c r="AG383" s="153" t="s">
        <v>146</v>
      </c>
      <c r="AH383" s="153">
        <v>0</v>
      </c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60"/>
      <c r="B384" s="161"/>
      <c r="C384" s="195" t="s">
        <v>550</v>
      </c>
      <c r="D384" s="165"/>
      <c r="E384" s="166">
        <v>9.3500000000000014</v>
      </c>
      <c r="F384" s="163"/>
      <c r="G384" s="163"/>
      <c r="H384" s="163"/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  <c r="U384" s="163"/>
      <c r="V384" s="163"/>
      <c r="W384" s="163"/>
      <c r="X384" s="153"/>
      <c r="Y384" s="153"/>
      <c r="Z384" s="153"/>
      <c r="AA384" s="153"/>
      <c r="AB384" s="153"/>
      <c r="AC384" s="153"/>
      <c r="AD384" s="153"/>
      <c r="AE384" s="153"/>
      <c r="AF384" s="153"/>
      <c r="AG384" s="153" t="s">
        <v>146</v>
      </c>
      <c r="AH384" s="153">
        <v>0</v>
      </c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outlineLevel="1" x14ac:dyDescent="0.2">
      <c r="A385" s="160"/>
      <c r="B385" s="161"/>
      <c r="C385" s="195" t="s">
        <v>551</v>
      </c>
      <c r="D385" s="165"/>
      <c r="E385" s="166">
        <v>13.15</v>
      </c>
      <c r="F385" s="163"/>
      <c r="G385" s="163"/>
      <c r="H385" s="163"/>
      <c r="I385" s="163"/>
      <c r="J385" s="163"/>
      <c r="K385" s="163"/>
      <c r="L385" s="163"/>
      <c r="M385" s="163"/>
      <c r="N385" s="163"/>
      <c r="O385" s="163"/>
      <c r="P385" s="163"/>
      <c r="Q385" s="163"/>
      <c r="R385" s="163"/>
      <c r="S385" s="163"/>
      <c r="T385" s="163"/>
      <c r="U385" s="163"/>
      <c r="V385" s="163"/>
      <c r="W385" s="163"/>
      <c r="X385" s="153"/>
      <c r="Y385" s="153"/>
      <c r="Z385" s="153"/>
      <c r="AA385" s="153"/>
      <c r="AB385" s="153"/>
      <c r="AC385" s="153"/>
      <c r="AD385" s="153"/>
      <c r="AE385" s="153"/>
      <c r="AF385" s="153"/>
      <c r="AG385" s="153" t="s">
        <v>146</v>
      </c>
      <c r="AH385" s="153">
        <v>0</v>
      </c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outlineLevel="1" x14ac:dyDescent="0.2">
      <c r="A386" s="160"/>
      <c r="B386" s="161"/>
      <c r="C386" s="195" t="s">
        <v>552</v>
      </c>
      <c r="D386" s="165"/>
      <c r="E386" s="166">
        <v>6.7200000000000006</v>
      </c>
      <c r="F386" s="163"/>
      <c r="G386" s="163"/>
      <c r="H386" s="163"/>
      <c r="I386" s="163"/>
      <c r="J386" s="163"/>
      <c r="K386" s="163"/>
      <c r="L386" s="163"/>
      <c r="M386" s="163"/>
      <c r="N386" s="163"/>
      <c r="O386" s="163"/>
      <c r="P386" s="163"/>
      <c r="Q386" s="163"/>
      <c r="R386" s="163"/>
      <c r="S386" s="163"/>
      <c r="T386" s="163"/>
      <c r="U386" s="163"/>
      <c r="V386" s="163"/>
      <c r="W386" s="163"/>
      <c r="X386" s="153"/>
      <c r="Y386" s="153"/>
      <c r="Z386" s="153"/>
      <c r="AA386" s="153"/>
      <c r="AB386" s="153"/>
      <c r="AC386" s="153"/>
      <c r="AD386" s="153"/>
      <c r="AE386" s="153"/>
      <c r="AF386" s="153"/>
      <c r="AG386" s="153" t="s">
        <v>146</v>
      </c>
      <c r="AH386" s="153">
        <v>0</v>
      </c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60"/>
      <c r="B387" s="161"/>
      <c r="C387" s="195" t="s">
        <v>553</v>
      </c>
      <c r="D387" s="165"/>
      <c r="E387" s="166">
        <v>7.1000000000000005</v>
      </c>
      <c r="F387" s="163"/>
      <c r="G387" s="163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53"/>
      <c r="Y387" s="153"/>
      <c r="Z387" s="153"/>
      <c r="AA387" s="153"/>
      <c r="AB387" s="153"/>
      <c r="AC387" s="153"/>
      <c r="AD387" s="153"/>
      <c r="AE387" s="153"/>
      <c r="AF387" s="153"/>
      <c r="AG387" s="153" t="s">
        <v>146</v>
      </c>
      <c r="AH387" s="153">
        <v>0</v>
      </c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">
      <c r="A388" s="160"/>
      <c r="B388" s="161"/>
      <c r="C388" s="195" t="s">
        <v>554</v>
      </c>
      <c r="D388" s="165"/>
      <c r="E388" s="166">
        <v>23.090000000000003</v>
      </c>
      <c r="F388" s="163"/>
      <c r="G388" s="163"/>
      <c r="H388" s="163"/>
      <c r="I388" s="163"/>
      <c r="J388" s="163"/>
      <c r="K388" s="163"/>
      <c r="L388" s="163"/>
      <c r="M388" s="163"/>
      <c r="N388" s="163"/>
      <c r="O388" s="163"/>
      <c r="P388" s="163"/>
      <c r="Q388" s="163"/>
      <c r="R388" s="163"/>
      <c r="S388" s="163"/>
      <c r="T388" s="163"/>
      <c r="U388" s="163"/>
      <c r="V388" s="163"/>
      <c r="W388" s="163"/>
      <c r="X388" s="153"/>
      <c r="Y388" s="153"/>
      <c r="Z388" s="153"/>
      <c r="AA388" s="153"/>
      <c r="AB388" s="153"/>
      <c r="AC388" s="153"/>
      <c r="AD388" s="153"/>
      <c r="AE388" s="153"/>
      <c r="AF388" s="153"/>
      <c r="AG388" s="153" t="s">
        <v>146</v>
      </c>
      <c r="AH388" s="153">
        <v>0</v>
      </c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60"/>
      <c r="B389" s="161"/>
      <c r="C389" s="195" t="s">
        <v>569</v>
      </c>
      <c r="D389" s="165"/>
      <c r="E389" s="166">
        <v>5.75</v>
      </c>
      <c r="F389" s="163"/>
      <c r="G389" s="163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53"/>
      <c r="Y389" s="153"/>
      <c r="Z389" s="153"/>
      <c r="AA389" s="153"/>
      <c r="AB389" s="153"/>
      <c r="AC389" s="153"/>
      <c r="AD389" s="153"/>
      <c r="AE389" s="153"/>
      <c r="AF389" s="153"/>
      <c r="AG389" s="153" t="s">
        <v>146</v>
      </c>
      <c r="AH389" s="153">
        <v>0</v>
      </c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">
      <c r="A390" s="160"/>
      <c r="B390" s="161"/>
      <c r="C390" s="195" t="s">
        <v>570</v>
      </c>
      <c r="D390" s="165"/>
      <c r="E390" s="166">
        <v>12.280000000000001</v>
      </c>
      <c r="F390" s="163"/>
      <c r="G390" s="163"/>
      <c r="H390" s="163"/>
      <c r="I390" s="163"/>
      <c r="J390" s="163"/>
      <c r="K390" s="163"/>
      <c r="L390" s="163"/>
      <c r="M390" s="163"/>
      <c r="N390" s="163"/>
      <c r="O390" s="163"/>
      <c r="P390" s="163"/>
      <c r="Q390" s="163"/>
      <c r="R390" s="163"/>
      <c r="S390" s="163"/>
      <c r="T390" s="163"/>
      <c r="U390" s="163"/>
      <c r="V390" s="163"/>
      <c r="W390" s="163"/>
      <c r="X390" s="153"/>
      <c r="Y390" s="153"/>
      <c r="Z390" s="153"/>
      <c r="AA390" s="153"/>
      <c r="AB390" s="153"/>
      <c r="AC390" s="153"/>
      <c r="AD390" s="153"/>
      <c r="AE390" s="153"/>
      <c r="AF390" s="153"/>
      <c r="AG390" s="153" t="s">
        <v>146</v>
      </c>
      <c r="AH390" s="153">
        <v>0</v>
      </c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ht="22.5" outlineLevel="1" x14ac:dyDescent="0.2">
      <c r="A391" s="176">
        <v>98</v>
      </c>
      <c r="B391" s="177" t="s">
        <v>571</v>
      </c>
      <c r="C391" s="194" t="s">
        <v>572</v>
      </c>
      <c r="D391" s="178" t="s">
        <v>244</v>
      </c>
      <c r="E391" s="179">
        <v>40</v>
      </c>
      <c r="F391" s="180"/>
      <c r="G391" s="181">
        <f>ROUND(E391*F391,2)</f>
        <v>0</v>
      </c>
      <c r="H391" s="180"/>
      <c r="I391" s="181">
        <f>ROUND(E391*H391,2)</f>
        <v>0</v>
      </c>
      <c r="J391" s="180"/>
      <c r="K391" s="181">
        <f>ROUND(E391*J391,2)</f>
        <v>0</v>
      </c>
      <c r="L391" s="181">
        <v>21</v>
      </c>
      <c r="M391" s="181">
        <f>G391*(1+L391/100)</f>
        <v>0</v>
      </c>
      <c r="N391" s="181">
        <v>4.3000000000000004E-4</v>
      </c>
      <c r="O391" s="181">
        <f>ROUND(E391*N391,2)</f>
        <v>0.02</v>
      </c>
      <c r="P391" s="181">
        <v>0</v>
      </c>
      <c r="Q391" s="181">
        <f>ROUND(E391*P391,2)</f>
        <v>0</v>
      </c>
      <c r="R391" s="181" t="s">
        <v>561</v>
      </c>
      <c r="S391" s="181" t="s">
        <v>141</v>
      </c>
      <c r="T391" s="182" t="s">
        <v>141</v>
      </c>
      <c r="U391" s="163">
        <v>6.7000000000000004E-2</v>
      </c>
      <c r="V391" s="163">
        <f>ROUND(E391*U391,2)</f>
        <v>2.68</v>
      </c>
      <c r="W391" s="163"/>
      <c r="X391" s="153"/>
      <c r="Y391" s="153"/>
      <c r="Z391" s="153"/>
      <c r="AA391" s="153"/>
      <c r="AB391" s="153"/>
      <c r="AC391" s="153"/>
      <c r="AD391" s="153"/>
      <c r="AE391" s="153"/>
      <c r="AF391" s="153"/>
      <c r="AG391" s="153" t="s">
        <v>562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">
      <c r="A392" s="160"/>
      <c r="B392" s="161"/>
      <c r="C392" s="195" t="s">
        <v>573</v>
      </c>
      <c r="D392" s="165"/>
      <c r="E392" s="166">
        <v>40</v>
      </c>
      <c r="F392" s="163"/>
      <c r="G392" s="163"/>
      <c r="H392" s="163"/>
      <c r="I392" s="163"/>
      <c r="J392" s="163"/>
      <c r="K392" s="163"/>
      <c r="L392" s="163"/>
      <c r="M392" s="163"/>
      <c r="N392" s="163"/>
      <c r="O392" s="163"/>
      <c r="P392" s="163"/>
      <c r="Q392" s="163"/>
      <c r="R392" s="163"/>
      <c r="S392" s="163"/>
      <c r="T392" s="163"/>
      <c r="U392" s="163"/>
      <c r="V392" s="163"/>
      <c r="W392" s="163"/>
      <c r="X392" s="153"/>
      <c r="Y392" s="153"/>
      <c r="Z392" s="153"/>
      <c r="AA392" s="153"/>
      <c r="AB392" s="153"/>
      <c r="AC392" s="153"/>
      <c r="AD392" s="153"/>
      <c r="AE392" s="153"/>
      <c r="AF392" s="153"/>
      <c r="AG392" s="153" t="s">
        <v>146</v>
      </c>
      <c r="AH392" s="153">
        <v>0</v>
      </c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76">
        <v>99</v>
      </c>
      <c r="B393" s="177" t="s">
        <v>574</v>
      </c>
      <c r="C393" s="194" t="s">
        <v>575</v>
      </c>
      <c r="D393" s="178" t="s">
        <v>244</v>
      </c>
      <c r="E393" s="179">
        <v>29</v>
      </c>
      <c r="F393" s="180"/>
      <c r="G393" s="181">
        <f>ROUND(E393*F393,2)</f>
        <v>0</v>
      </c>
      <c r="H393" s="180"/>
      <c r="I393" s="181">
        <f>ROUND(E393*H393,2)</f>
        <v>0</v>
      </c>
      <c r="J393" s="180"/>
      <c r="K393" s="181">
        <f>ROUND(E393*J393,2)</f>
        <v>0</v>
      </c>
      <c r="L393" s="181">
        <v>21</v>
      </c>
      <c r="M393" s="181">
        <f>G393*(1+L393/100)</f>
        <v>0</v>
      </c>
      <c r="N393" s="181">
        <v>0</v>
      </c>
      <c r="O393" s="181">
        <f>ROUND(E393*N393,2)</f>
        <v>0</v>
      </c>
      <c r="P393" s="181">
        <v>0</v>
      </c>
      <c r="Q393" s="181">
        <f>ROUND(E393*P393,2)</f>
        <v>0</v>
      </c>
      <c r="R393" s="181"/>
      <c r="S393" s="181" t="s">
        <v>284</v>
      </c>
      <c r="T393" s="182" t="s">
        <v>285</v>
      </c>
      <c r="U393" s="163">
        <v>0</v>
      </c>
      <c r="V393" s="163">
        <f>ROUND(E393*U393,2)</f>
        <v>0</v>
      </c>
      <c r="W393" s="163"/>
      <c r="X393" s="153"/>
      <c r="Y393" s="153"/>
      <c r="Z393" s="153"/>
      <c r="AA393" s="153"/>
      <c r="AB393" s="153"/>
      <c r="AC393" s="153"/>
      <c r="AD393" s="153"/>
      <c r="AE393" s="153"/>
      <c r="AF393" s="153"/>
      <c r="AG393" s="153" t="s">
        <v>562</v>
      </c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outlineLevel="1" x14ac:dyDescent="0.2">
      <c r="A394" s="160"/>
      <c r="B394" s="161"/>
      <c r="C394" s="195" t="s">
        <v>576</v>
      </c>
      <c r="D394" s="165"/>
      <c r="E394" s="166">
        <v>10</v>
      </c>
      <c r="F394" s="163"/>
      <c r="G394" s="163"/>
      <c r="H394" s="163"/>
      <c r="I394" s="163"/>
      <c r="J394" s="163"/>
      <c r="K394" s="163"/>
      <c r="L394" s="163"/>
      <c r="M394" s="163"/>
      <c r="N394" s="163"/>
      <c r="O394" s="163"/>
      <c r="P394" s="163"/>
      <c r="Q394" s="163"/>
      <c r="R394" s="163"/>
      <c r="S394" s="163"/>
      <c r="T394" s="163"/>
      <c r="U394" s="163"/>
      <c r="V394" s="163"/>
      <c r="W394" s="163"/>
      <c r="X394" s="153"/>
      <c r="Y394" s="153"/>
      <c r="Z394" s="153"/>
      <c r="AA394" s="153"/>
      <c r="AB394" s="153"/>
      <c r="AC394" s="153"/>
      <c r="AD394" s="153"/>
      <c r="AE394" s="153"/>
      <c r="AF394" s="153"/>
      <c r="AG394" s="153" t="s">
        <v>146</v>
      </c>
      <c r="AH394" s="153">
        <v>0</v>
      </c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">
      <c r="A395" s="160"/>
      <c r="B395" s="161"/>
      <c r="C395" s="195" t="s">
        <v>577</v>
      </c>
      <c r="D395" s="165"/>
      <c r="E395" s="166">
        <v>11</v>
      </c>
      <c r="F395" s="163"/>
      <c r="G395" s="163"/>
      <c r="H395" s="163"/>
      <c r="I395" s="163"/>
      <c r="J395" s="163"/>
      <c r="K395" s="163"/>
      <c r="L395" s="163"/>
      <c r="M395" s="163"/>
      <c r="N395" s="163"/>
      <c r="O395" s="163"/>
      <c r="P395" s="163"/>
      <c r="Q395" s="163"/>
      <c r="R395" s="163"/>
      <c r="S395" s="163"/>
      <c r="T395" s="163"/>
      <c r="U395" s="163"/>
      <c r="V395" s="163"/>
      <c r="W395" s="163"/>
      <c r="X395" s="153"/>
      <c r="Y395" s="153"/>
      <c r="Z395" s="153"/>
      <c r="AA395" s="153"/>
      <c r="AB395" s="153"/>
      <c r="AC395" s="153"/>
      <c r="AD395" s="153"/>
      <c r="AE395" s="153"/>
      <c r="AF395" s="153"/>
      <c r="AG395" s="153" t="s">
        <v>146</v>
      </c>
      <c r="AH395" s="153">
        <v>0</v>
      </c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60"/>
      <c r="B396" s="161"/>
      <c r="C396" s="195" t="s">
        <v>578</v>
      </c>
      <c r="D396" s="165"/>
      <c r="E396" s="166">
        <v>5</v>
      </c>
      <c r="F396" s="163"/>
      <c r="G396" s="163"/>
      <c r="H396" s="163"/>
      <c r="I396" s="163"/>
      <c r="J396" s="163"/>
      <c r="K396" s="163"/>
      <c r="L396" s="163"/>
      <c r="M396" s="163"/>
      <c r="N396" s="163"/>
      <c r="O396" s="163"/>
      <c r="P396" s="163"/>
      <c r="Q396" s="163"/>
      <c r="R396" s="163"/>
      <c r="S396" s="163"/>
      <c r="T396" s="163"/>
      <c r="U396" s="163"/>
      <c r="V396" s="163"/>
      <c r="W396" s="163"/>
      <c r="X396" s="153"/>
      <c r="Y396" s="153"/>
      <c r="Z396" s="153"/>
      <c r="AA396" s="153"/>
      <c r="AB396" s="153"/>
      <c r="AC396" s="153"/>
      <c r="AD396" s="153"/>
      <c r="AE396" s="153"/>
      <c r="AF396" s="153"/>
      <c r="AG396" s="153" t="s">
        <v>146</v>
      </c>
      <c r="AH396" s="153">
        <v>0</v>
      </c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60"/>
      <c r="B397" s="161"/>
      <c r="C397" s="195" t="s">
        <v>579</v>
      </c>
      <c r="D397" s="165"/>
      <c r="E397" s="166">
        <v>3</v>
      </c>
      <c r="F397" s="163"/>
      <c r="G397" s="163"/>
      <c r="H397" s="163"/>
      <c r="I397" s="163"/>
      <c r="J397" s="163"/>
      <c r="K397" s="163"/>
      <c r="L397" s="163"/>
      <c r="M397" s="163"/>
      <c r="N397" s="163"/>
      <c r="O397" s="163"/>
      <c r="P397" s="163"/>
      <c r="Q397" s="163"/>
      <c r="R397" s="163"/>
      <c r="S397" s="163"/>
      <c r="T397" s="163"/>
      <c r="U397" s="163"/>
      <c r="V397" s="163"/>
      <c r="W397" s="163"/>
      <c r="X397" s="153"/>
      <c r="Y397" s="153"/>
      <c r="Z397" s="153"/>
      <c r="AA397" s="153"/>
      <c r="AB397" s="153"/>
      <c r="AC397" s="153"/>
      <c r="AD397" s="153"/>
      <c r="AE397" s="153"/>
      <c r="AF397" s="153"/>
      <c r="AG397" s="153" t="s">
        <v>146</v>
      </c>
      <c r="AH397" s="153">
        <v>0</v>
      </c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76">
        <v>100</v>
      </c>
      <c r="B398" s="177" t="s">
        <v>580</v>
      </c>
      <c r="C398" s="194" t="s">
        <v>581</v>
      </c>
      <c r="D398" s="178" t="s">
        <v>208</v>
      </c>
      <c r="E398" s="179">
        <v>0.58303000000000005</v>
      </c>
      <c r="F398" s="180"/>
      <c r="G398" s="181">
        <f>ROUND(E398*F398,2)</f>
        <v>0</v>
      </c>
      <c r="H398" s="180"/>
      <c r="I398" s="181">
        <f>ROUND(E398*H398,2)</f>
        <v>0</v>
      </c>
      <c r="J398" s="180"/>
      <c r="K398" s="181">
        <f>ROUND(E398*J398,2)</f>
        <v>0</v>
      </c>
      <c r="L398" s="181">
        <v>21</v>
      </c>
      <c r="M398" s="181">
        <f>G398*(1+L398/100)</f>
        <v>0</v>
      </c>
      <c r="N398" s="181">
        <v>0</v>
      </c>
      <c r="O398" s="181">
        <f>ROUND(E398*N398,2)</f>
        <v>0</v>
      </c>
      <c r="P398" s="181">
        <v>0</v>
      </c>
      <c r="Q398" s="181">
        <f>ROUND(E398*P398,2)</f>
        <v>0</v>
      </c>
      <c r="R398" s="181" t="s">
        <v>561</v>
      </c>
      <c r="S398" s="181" t="s">
        <v>141</v>
      </c>
      <c r="T398" s="182" t="s">
        <v>141</v>
      </c>
      <c r="U398" s="163">
        <v>1.5670000000000002</v>
      </c>
      <c r="V398" s="163">
        <f>ROUND(E398*U398,2)</f>
        <v>0.91</v>
      </c>
      <c r="W398" s="163"/>
      <c r="X398" s="153"/>
      <c r="Y398" s="153"/>
      <c r="Z398" s="153"/>
      <c r="AA398" s="153"/>
      <c r="AB398" s="153"/>
      <c r="AC398" s="153"/>
      <c r="AD398" s="153"/>
      <c r="AE398" s="153"/>
      <c r="AF398" s="153"/>
      <c r="AG398" s="153" t="s">
        <v>557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60"/>
      <c r="B399" s="161"/>
      <c r="C399" s="253" t="s">
        <v>582</v>
      </c>
      <c r="D399" s="254"/>
      <c r="E399" s="254"/>
      <c r="F399" s="254"/>
      <c r="G399" s="254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3"/>
      <c r="X399" s="153"/>
      <c r="Y399" s="153"/>
      <c r="Z399" s="153"/>
      <c r="AA399" s="153"/>
      <c r="AB399" s="153"/>
      <c r="AC399" s="153"/>
      <c r="AD399" s="153"/>
      <c r="AE399" s="153"/>
      <c r="AF399" s="153"/>
      <c r="AG399" s="153" t="s">
        <v>144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x14ac:dyDescent="0.2">
      <c r="A400" s="170" t="s">
        <v>135</v>
      </c>
      <c r="B400" s="171" t="s">
        <v>83</v>
      </c>
      <c r="C400" s="193" t="s">
        <v>84</v>
      </c>
      <c r="D400" s="172"/>
      <c r="E400" s="173"/>
      <c r="F400" s="174"/>
      <c r="G400" s="174">
        <f>SUMIF(AG401:AG449,"&lt;&gt;NOR",G401:G449)</f>
        <v>0</v>
      </c>
      <c r="H400" s="174"/>
      <c r="I400" s="174">
        <f>SUM(I401:I449)</f>
        <v>0</v>
      </c>
      <c r="J400" s="174"/>
      <c r="K400" s="174">
        <f>SUM(K401:K449)</f>
        <v>0</v>
      </c>
      <c r="L400" s="174"/>
      <c r="M400" s="174">
        <f>SUM(M401:M449)</f>
        <v>0</v>
      </c>
      <c r="N400" s="174"/>
      <c r="O400" s="174">
        <f>SUM(O401:O449)</f>
        <v>0.5</v>
      </c>
      <c r="P400" s="174"/>
      <c r="Q400" s="174">
        <f>SUM(Q401:Q449)</f>
        <v>0.23</v>
      </c>
      <c r="R400" s="174"/>
      <c r="S400" s="174"/>
      <c r="T400" s="175"/>
      <c r="U400" s="169"/>
      <c r="V400" s="169">
        <f>SUM(V401:V449)</f>
        <v>61.39</v>
      </c>
      <c r="W400" s="169"/>
      <c r="AG400" t="s">
        <v>136</v>
      </c>
    </row>
    <row r="401" spans="1:60" outlineLevel="1" x14ac:dyDescent="0.2">
      <c r="A401" s="176">
        <v>101</v>
      </c>
      <c r="B401" s="177" t="s">
        <v>583</v>
      </c>
      <c r="C401" s="194" t="s">
        <v>584</v>
      </c>
      <c r="D401" s="178" t="s">
        <v>139</v>
      </c>
      <c r="E401" s="179">
        <v>102.87</v>
      </c>
      <c r="F401" s="180"/>
      <c r="G401" s="181">
        <f>ROUND(E401*F401,2)</f>
        <v>0</v>
      </c>
      <c r="H401" s="180"/>
      <c r="I401" s="181">
        <f>ROUND(E401*H401,2)</f>
        <v>0</v>
      </c>
      <c r="J401" s="180"/>
      <c r="K401" s="181">
        <f>ROUND(E401*J401,2)</f>
        <v>0</v>
      </c>
      <c r="L401" s="181">
        <v>21</v>
      </c>
      <c r="M401" s="181">
        <f>G401*(1+L401/100)</f>
        <v>0</v>
      </c>
      <c r="N401" s="181">
        <v>0</v>
      </c>
      <c r="O401" s="181">
        <f>ROUND(E401*N401,2)</f>
        <v>0</v>
      </c>
      <c r="P401" s="181">
        <v>2.2000000000000001E-3</v>
      </c>
      <c r="Q401" s="181">
        <f>ROUND(E401*P401,2)</f>
        <v>0.23</v>
      </c>
      <c r="R401" s="181" t="s">
        <v>585</v>
      </c>
      <c r="S401" s="181" t="s">
        <v>250</v>
      </c>
      <c r="T401" s="182" t="s">
        <v>250</v>
      </c>
      <c r="U401" s="163">
        <v>0.188</v>
      </c>
      <c r="V401" s="163">
        <f>ROUND(E401*U401,2)</f>
        <v>19.34</v>
      </c>
      <c r="W401" s="163"/>
      <c r="X401" s="153"/>
      <c r="Y401" s="153"/>
      <c r="Z401" s="153"/>
      <c r="AA401" s="153"/>
      <c r="AB401" s="153"/>
      <c r="AC401" s="153"/>
      <c r="AD401" s="153"/>
      <c r="AE401" s="153"/>
      <c r="AF401" s="153"/>
      <c r="AG401" s="153" t="s">
        <v>562</v>
      </c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60"/>
      <c r="B402" s="161"/>
      <c r="C402" s="195" t="s">
        <v>401</v>
      </c>
      <c r="D402" s="165"/>
      <c r="E402" s="166"/>
      <c r="F402" s="163"/>
      <c r="G402" s="163"/>
      <c r="H402" s="163"/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  <c r="T402" s="163"/>
      <c r="U402" s="163"/>
      <c r="V402" s="163"/>
      <c r="W402" s="163"/>
      <c r="X402" s="153"/>
      <c r="Y402" s="153"/>
      <c r="Z402" s="153"/>
      <c r="AA402" s="153"/>
      <c r="AB402" s="153"/>
      <c r="AC402" s="153"/>
      <c r="AD402" s="153"/>
      <c r="AE402" s="153"/>
      <c r="AF402" s="153"/>
      <c r="AG402" s="153" t="s">
        <v>146</v>
      </c>
      <c r="AH402" s="153">
        <v>0</v>
      </c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 x14ac:dyDescent="0.2">
      <c r="A403" s="160"/>
      <c r="B403" s="161"/>
      <c r="C403" s="195" t="s">
        <v>498</v>
      </c>
      <c r="D403" s="165"/>
      <c r="E403" s="166">
        <v>60.17</v>
      </c>
      <c r="F403" s="163"/>
      <c r="G403" s="163"/>
      <c r="H403" s="163"/>
      <c r="I403" s="163"/>
      <c r="J403" s="163"/>
      <c r="K403" s="163"/>
      <c r="L403" s="163"/>
      <c r="M403" s="163"/>
      <c r="N403" s="163"/>
      <c r="O403" s="163"/>
      <c r="P403" s="163"/>
      <c r="Q403" s="163"/>
      <c r="R403" s="163"/>
      <c r="S403" s="163"/>
      <c r="T403" s="163"/>
      <c r="U403" s="163"/>
      <c r="V403" s="163"/>
      <c r="W403" s="163"/>
      <c r="X403" s="153"/>
      <c r="Y403" s="153"/>
      <c r="Z403" s="153"/>
      <c r="AA403" s="153"/>
      <c r="AB403" s="153"/>
      <c r="AC403" s="153"/>
      <c r="AD403" s="153"/>
      <c r="AE403" s="153"/>
      <c r="AF403" s="153"/>
      <c r="AG403" s="153" t="s">
        <v>146</v>
      </c>
      <c r="AH403" s="153">
        <v>0</v>
      </c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60"/>
      <c r="B404" s="161"/>
      <c r="C404" s="195" t="s">
        <v>499</v>
      </c>
      <c r="D404" s="165"/>
      <c r="E404" s="166">
        <v>7.5600000000000005</v>
      </c>
      <c r="F404" s="163"/>
      <c r="G404" s="1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3"/>
      <c r="V404" s="163"/>
      <c r="W404" s="163"/>
      <c r="X404" s="153"/>
      <c r="Y404" s="153"/>
      <c r="Z404" s="153"/>
      <c r="AA404" s="153"/>
      <c r="AB404" s="153"/>
      <c r="AC404" s="153"/>
      <c r="AD404" s="153"/>
      <c r="AE404" s="153"/>
      <c r="AF404" s="153"/>
      <c r="AG404" s="153" t="s">
        <v>146</v>
      </c>
      <c r="AH404" s="153">
        <v>0</v>
      </c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">
      <c r="A405" s="160"/>
      <c r="B405" s="161"/>
      <c r="C405" s="195" t="s">
        <v>500</v>
      </c>
      <c r="D405" s="165"/>
      <c r="E405" s="166">
        <v>7.6400000000000006</v>
      </c>
      <c r="F405" s="163"/>
      <c r="G405" s="163"/>
      <c r="H405" s="163"/>
      <c r="I405" s="163"/>
      <c r="J405" s="163"/>
      <c r="K405" s="163"/>
      <c r="L405" s="163"/>
      <c r="M405" s="163"/>
      <c r="N405" s="163"/>
      <c r="O405" s="163"/>
      <c r="P405" s="163"/>
      <c r="Q405" s="163"/>
      <c r="R405" s="163"/>
      <c r="S405" s="163"/>
      <c r="T405" s="163"/>
      <c r="U405" s="163"/>
      <c r="V405" s="163"/>
      <c r="W405" s="163"/>
      <c r="X405" s="153"/>
      <c r="Y405" s="153"/>
      <c r="Z405" s="153"/>
      <c r="AA405" s="153"/>
      <c r="AB405" s="153"/>
      <c r="AC405" s="153"/>
      <c r="AD405" s="153"/>
      <c r="AE405" s="153"/>
      <c r="AF405" s="153"/>
      <c r="AG405" s="153" t="s">
        <v>146</v>
      </c>
      <c r="AH405" s="153">
        <v>0</v>
      </c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">
      <c r="A406" s="160"/>
      <c r="B406" s="161"/>
      <c r="C406" s="195" t="s">
        <v>501</v>
      </c>
      <c r="D406" s="165"/>
      <c r="E406" s="166">
        <v>6.3500000000000005</v>
      </c>
      <c r="F406" s="163"/>
      <c r="G406" s="163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53"/>
      <c r="Y406" s="153"/>
      <c r="Z406" s="153"/>
      <c r="AA406" s="153"/>
      <c r="AB406" s="153"/>
      <c r="AC406" s="153"/>
      <c r="AD406" s="153"/>
      <c r="AE406" s="153"/>
      <c r="AF406" s="153"/>
      <c r="AG406" s="153" t="s">
        <v>146</v>
      </c>
      <c r="AH406" s="153">
        <v>0</v>
      </c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">
      <c r="A407" s="160"/>
      <c r="B407" s="161"/>
      <c r="C407" s="195" t="s">
        <v>502</v>
      </c>
      <c r="D407" s="165"/>
      <c r="E407" s="166">
        <v>12.66</v>
      </c>
      <c r="F407" s="163"/>
      <c r="G407" s="163"/>
      <c r="H407" s="163"/>
      <c r="I407" s="163"/>
      <c r="J407" s="163"/>
      <c r="K407" s="163"/>
      <c r="L407" s="163"/>
      <c r="M407" s="163"/>
      <c r="N407" s="163"/>
      <c r="O407" s="163"/>
      <c r="P407" s="163"/>
      <c r="Q407" s="163"/>
      <c r="R407" s="163"/>
      <c r="S407" s="163"/>
      <c r="T407" s="163"/>
      <c r="U407" s="163"/>
      <c r="V407" s="163"/>
      <c r="W407" s="163"/>
      <c r="X407" s="153"/>
      <c r="Y407" s="153"/>
      <c r="Z407" s="153"/>
      <c r="AA407" s="153"/>
      <c r="AB407" s="153"/>
      <c r="AC407" s="153"/>
      <c r="AD407" s="153"/>
      <c r="AE407" s="153"/>
      <c r="AF407" s="153"/>
      <c r="AG407" s="153" t="s">
        <v>146</v>
      </c>
      <c r="AH407" s="153">
        <v>0</v>
      </c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">
      <c r="A408" s="160"/>
      <c r="B408" s="161"/>
      <c r="C408" s="195" t="s">
        <v>503</v>
      </c>
      <c r="D408" s="165"/>
      <c r="E408" s="166">
        <v>4.2700000000000005</v>
      </c>
      <c r="F408" s="163"/>
      <c r="G408" s="1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53"/>
      <c r="Y408" s="153"/>
      <c r="Z408" s="153"/>
      <c r="AA408" s="153"/>
      <c r="AB408" s="153"/>
      <c r="AC408" s="153"/>
      <c r="AD408" s="153"/>
      <c r="AE408" s="153"/>
      <c r="AF408" s="153"/>
      <c r="AG408" s="153" t="s">
        <v>146</v>
      </c>
      <c r="AH408" s="153">
        <v>0</v>
      </c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outlineLevel="1" x14ac:dyDescent="0.2">
      <c r="A409" s="160"/>
      <c r="B409" s="161"/>
      <c r="C409" s="195" t="s">
        <v>504</v>
      </c>
      <c r="D409" s="165"/>
      <c r="E409" s="166">
        <v>4.2200000000000006</v>
      </c>
      <c r="F409" s="163"/>
      <c r="G409" s="163"/>
      <c r="H409" s="163"/>
      <c r="I409" s="163"/>
      <c r="J409" s="163"/>
      <c r="K409" s="163"/>
      <c r="L409" s="163"/>
      <c r="M409" s="163"/>
      <c r="N409" s="163"/>
      <c r="O409" s="163"/>
      <c r="P409" s="163"/>
      <c r="Q409" s="163"/>
      <c r="R409" s="163"/>
      <c r="S409" s="163"/>
      <c r="T409" s="163"/>
      <c r="U409" s="163"/>
      <c r="V409" s="163"/>
      <c r="W409" s="163"/>
      <c r="X409" s="153"/>
      <c r="Y409" s="153"/>
      <c r="Z409" s="153"/>
      <c r="AA409" s="153"/>
      <c r="AB409" s="153"/>
      <c r="AC409" s="153"/>
      <c r="AD409" s="153"/>
      <c r="AE409" s="153"/>
      <c r="AF409" s="153"/>
      <c r="AG409" s="153" t="s">
        <v>146</v>
      </c>
      <c r="AH409" s="153">
        <v>0</v>
      </c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76">
        <v>102</v>
      </c>
      <c r="B410" s="177" t="s">
        <v>586</v>
      </c>
      <c r="C410" s="194" t="s">
        <v>587</v>
      </c>
      <c r="D410" s="178" t="s">
        <v>139</v>
      </c>
      <c r="E410" s="179">
        <v>39.450000000000003</v>
      </c>
      <c r="F410" s="180"/>
      <c r="G410" s="181">
        <f>ROUND(E410*F410,2)</f>
        <v>0</v>
      </c>
      <c r="H410" s="180"/>
      <c r="I410" s="181">
        <f>ROUND(E410*H410,2)</f>
        <v>0</v>
      </c>
      <c r="J410" s="180"/>
      <c r="K410" s="181">
        <f>ROUND(E410*J410,2)</f>
        <v>0</v>
      </c>
      <c r="L410" s="181">
        <v>21</v>
      </c>
      <c r="M410" s="181">
        <f>G410*(1+L410/100)</f>
        <v>0</v>
      </c>
      <c r="N410" s="181">
        <v>5.3000000000000009E-4</v>
      </c>
      <c r="O410" s="181">
        <f>ROUND(E410*N410,2)</f>
        <v>0.02</v>
      </c>
      <c r="P410" s="181">
        <v>0</v>
      </c>
      <c r="Q410" s="181">
        <f>ROUND(E410*P410,2)</f>
        <v>0</v>
      </c>
      <c r="R410" s="181" t="s">
        <v>585</v>
      </c>
      <c r="S410" s="181" t="s">
        <v>141</v>
      </c>
      <c r="T410" s="182" t="s">
        <v>141</v>
      </c>
      <c r="U410" s="163">
        <v>0.23100000000000001</v>
      </c>
      <c r="V410" s="163">
        <f>ROUND(E410*U410,2)</f>
        <v>9.11</v>
      </c>
      <c r="W410" s="163"/>
      <c r="X410" s="153"/>
      <c r="Y410" s="153"/>
      <c r="Z410" s="153"/>
      <c r="AA410" s="153"/>
      <c r="AB410" s="153"/>
      <c r="AC410" s="153"/>
      <c r="AD410" s="153"/>
      <c r="AE410" s="153"/>
      <c r="AF410" s="153"/>
      <c r="AG410" s="153" t="s">
        <v>562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 x14ac:dyDescent="0.2">
      <c r="A411" s="160"/>
      <c r="B411" s="161"/>
      <c r="C411" s="195" t="s">
        <v>269</v>
      </c>
      <c r="D411" s="165"/>
      <c r="E411" s="166"/>
      <c r="F411" s="163"/>
      <c r="G411" s="163"/>
      <c r="H411" s="163"/>
      <c r="I411" s="163"/>
      <c r="J411" s="163"/>
      <c r="K411" s="163"/>
      <c r="L411" s="163"/>
      <c r="M411" s="163"/>
      <c r="N411" s="163"/>
      <c r="O411" s="163"/>
      <c r="P411" s="163"/>
      <c r="Q411" s="163"/>
      <c r="R411" s="163"/>
      <c r="S411" s="163"/>
      <c r="T411" s="163"/>
      <c r="U411" s="163"/>
      <c r="V411" s="163"/>
      <c r="W411" s="163"/>
      <c r="X411" s="153"/>
      <c r="Y411" s="153"/>
      <c r="Z411" s="153"/>
      <c r="AA411" s="153"/>
      <c r="AB411" s="153"/>
      <c r="AC411" s="153"/>
      <c r="AD411" s="153"/>
      <c r="AE411" s="153"/>
      <c r="AF411" s="153"/>
      <c r="AG411" s="153" t="s">
        <v>146</v>
      </c>
      <c r="AH411" s="153">
        <v>0</v>
      </c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outlineLevel="1" x14ac:dyDescent="0.2">
      <c r="A412" s="160"/>
      <c r="B412" s="161"/>
      <c r="C412" s="195" t="s">
        <v>270</v>
      </c>
      <c r="D412" s="165"/>
      <c r="E412" s="166">
        <v>16.37</v>
      </c>
      <c r="F412" s="163"/>
      <c r="G412" s="163"/>
      <c r="H412" s="163"/>
      <c r="I412" s="163"/>
      <c r="J412" s="163"/>
      <c r="K412" s="163"/>
      <c r="L412" s="163"/>
      <c r="M412" s="163"/>
      <c r="N412" s="163"/>
      <c r="O412" s="163"/>
      <c r="P412" s="163"/>
      <c r="Q412" s="163"/>
      <c r="R412" s="163"/>
      <c r="S412" s="163"/>
      <c r="T412" s="163"/>
      <c r="U412" s="163"/>
      <c r="V412" s="163"/>
      <c r="W412" s="163"/>
      <c r="X412" s="153"/>
      <c r="Y412" s="153"/>
      <c r="Z412" s="153"/>
      <c r="AA412" s="153"/>
      <c r="AB412" s="153"/>
      <c r="AC412" s="153"/>
      <c r="AD412" s="153"/>
      <c r="AE412" s="153"/>
      <c r="AF412" s="153"/>
      <c r="AG412" s="153" t="s">
        <v>146</v>
      </c>
      <c r="AH412" s="153">
        <v>0</v>
      </c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60"/>
      <c r="B413" s="161"/>
      <c r="C413" s="195" t="s">
        <v>271</v>
      </c>
      <c r="D413" s="165"/>
      <c r="E413" s="166">
        <v>8.91</v>
      </c>
      <c r="F413" s="163"/>
      <c r="G413" s="163"/>
      <c r="H413" s="163"/>
      <c r="I413" s="163"/>
      <c r="J413" s="163"/>
      <c r="K413" s="163"/>
      <c r="L413" s="163"/>
      <c r="M413" s="163"/>
      <c r="N413" s="163"/>
      <c r="O413" s="163"/>
      <c r="P413" s="163"/>
      <c r="Q413" s="163"/>
      <c r="R413" s="163"/>
      <c r="S413" s="163"/>
      <c r="T413" s="163"/>
      <c r="U413" s="163"/>
      <c r="V413" s="163"/>
      <c r="W413" s="163"/>
      <c r="X413" s="153"/>
      <c r="Y413" s="153"/>
      <c r="Z413" s="153"/>
      <c r="AA413" s="153"/>
      <c r="AB413" s="153"/>
      <c r="AC413" s="153"/>
      <c r="AD413" s="153"/>
      <c r="AE413" s="153"/>
      <c r="AF413" s="153"/>
      <c r="AG413" s="153" t="s">
        <v>146</v>
      </c>
      <c r="AH413" s="153">
        <v>0</v>
      </c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">
      <c r="A414" s="160"/>
      <c r="B414" s="161"/>
      <c r="C414" s="195" t="s">
        <v>272</v>
      </c>
      <c r="D414" s="165"/>
      <c r="E414" s="166">
        <v>14.170000000000002</v>
      </c>
      <c r="F414" s="163"/>
      <c r="G414" s="163"/>
      <c r="H414" s="163"/>
      <c r="I414" s="163"/>
      <c r="J414" s="163"/>
      <c r="K414" s="163"/>
      <c r="L414" s="163"/>
      <c r="M414" s="163"/>
      <c r="N414" s="163"/>
      <c r="O414" s="163"/>
      <c r="P414" s="163"/>
      <c r="Q414" s="163"/>
      <c r="R414" s="163"/>
      <c r="S414" s="163"/>
      <c r="T414" s="163"/>
      <c r="U414" s="163"/>
      <c r="V414" s="163"/>
      <c r="W414" s="163"/>
      <c r="X414" s="153"/>
      <c r="Y414" s="153"/>
      <c r="Z414" s="153"/>
      <c r="AA414" s="153"/>
      <c r="AB414" s="153"/>
      <c r="AC414" s="153"/>
      <c r="AD414" s="153"/>
      <c r="AE414" s="153"/>
      <c r="AF414" s="153"/>
      <c r="AG414" s="153" t="s">
        <v>146</v>
      </c>
      <c r="AH414" s="153">
        <v>0</v>
      </c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outlineLevel="1" x14ac:dyDescent="0.2">
      <c r="A415" s="176">
        <v>103</v>
      </c>
      <c r="B415" s="177" t="s">
        <v>588</v>
      </c>
      <c r="C415" s="194" t="s">
        <v>589</v>
      </c>
      <c r="D415" s="178" t="s">
        <v>139</v>
      </c>
      <c r="E415" s="179">
        <v>142.32000000000002</v>
      </c>
      <c r="F415" s="180"/>
      <c r="G415" s="181">
        <f>ROUND(E415*F415,2)</f>
        <v>0</v>
      </c>
      <c r="H415" s="180"/>
      <c r="I415" s="181">
        <f>ROUND(E415*H415,2)</f>
        <v>0</v>
      </c>
      <c r="J415" s="180"/>
      <c r="K415" s="181">
        <f>ROUND(E415*J415,2)</f>
        <v>0</v>
      </c>
      <c r="L415" s="181">
        <v>21</v>
      </c>
      <c r="M415" s="181">
        <f>G415*(1+L415/100)</f>
        <v>0</v>
      </c>
      <c r="N415" s="181">
        <v>0</v>
      </c>
      <c r="O415" s="181">
        <f>ROUND(E415*N415,2)</f>
        <v>0</v>
      </c>
      <c r="P415" s="181">
        <v>0</v>
      </c>
      <c r="Q415" s="181">
        <f>ROUND(E415*P415,2)</f>
        <v>0</v>
      </c>
      <c r="R415" s="181" t="s">
        <v>585</v>
      </c>
      <c r="S415" s="181" t="s">
        <v>141</v>
      </c>
      <c r="T415" s="182" t="s">
        <v>141</v>
      </c>
      <c r="U415" s="163">
        <v>0.08</v>
      </c>
      <c r="V415" s="163">
        <f>ROUND(E415*U415,2)</f>
        <v>11.39</v>
      </c>
      <c r="W415" s="163"/>
      <c r="X415" s="153"/>
      <c r="Y415" s="153"/>
      <c r="Z415" s="153"/>
      <c r="AA415" s="153"/>
      <c r="AB415" s="153"/>
      <c r="AC415" s="153"/>
      <c r="AD415" s="153"/>
      <c r="AE415" s="153"/>
      <c r="AF415" s="153"/>
      <c r="AG415" s="153" t="s">
        <v>562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 x14ac:dyDescent="0.2">
      <c r="A416" s="160"/>
      <c r="B416" s="161"/>
      <c r="C416" s="195" t="s">
        <v>372</v>
      </c>
      <c r="D416" s="165"/>
      <c r="E416" s="166"/>
      <c r="F416" s="163"/>
      <c r="G416" s="163"/>
      <c r="H416" s="163"/>
      <c r="I416" s="163"/>
      <c r="J416" s="163"/>
      <c r="K416" s="163"/>
      <c r="L416" s="163"/>
      <c r="M416" s="163"/>
      <c r="N416" s="163"/>
      <c r="O416" s="163"/>
      <c r="P416" s="163"/>
      <c r="Q416" s="163"/>
      <c r="R416" s="163"/>
      <c r="S416" s="163"/>
      <c r="T416" s="163"/>
      <c r="U416" s="163"/>
      <c r="V416" s="163"/>
      <c r="W416" s="163"/>
      <c r="X416" s="153"/>
      <c r="Y416" s="153"/>
      <c r="Z416" s="153"/>
      <c r="AA416" s="153"/>
      <c r="AB416" s="153"/>
      <c r="AC416" s="153"/>
      <c r="AD416" s="153"/>
      <c r="AE416" s="153"/>
      <c r="AF416" s="153"/>
      <c r="AG416" s="153" t="s">
        <v>146</v>
      </c>
      <c r="AH416" s="153">
        <v>0</v>
      </c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 x14ac:dyDescent="0.2">
      <c r="A417" s="160"/>
      <c r="B417" s="161"/>
      <c r="C417" s="195" t="s">
        <v>270</v>
      </c>
      <c r="D417" s="165"/>
      <c r="E417" s="166">
        <v>16.37</v>
      </c>
      <c r="F417" s="163"/>
      <c r="G417" s="163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3"/>
      <c r="X417" s="153"/>
      <c r="Y417" s="153"/>
      <c r="Z417" s="153"/>
      <c r="AA417" s="153"/>
      <c r="AB417" s="153"/>
      <c r="AC417" s="153"/>
      <c r="AD417" s="153"/>
      <c r="AE417" s="153"/>
      <c r="AF417" s="153"/>
      <c r="AG417" s="153" t="s">
        <v>146</v>
      </c>
      <c r="AH417" s="153">
        <v>0</v>
      </c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 x14ac:dyDescent="0.2">
      <c r="A418" s="160"/>
      <c r="B418" s="161"/>
      <c r="C418" s="195" t="s">
        <v>498</v>
      </c>
      <c r="D418" s="165"/>
      <c r="E418" s="166">
        <v>60.17</v>
      </c>
      <c r="F418" s="163"/>
      <c r="G418" s="163"/>
      <c r="H418" s="163"/>
      <c r="I418" s="163"/>
      <c r="J418" s="163"/>
      <c r="K418" s="163"/>
      <c r="L418" s="163"/>
      <c r="M418" s="163"/>
      <c r="N418" s="163"/>
      <c r="O418" s="163"/>
      <c r="P418" s="163"/>
      <c r="Q418" s="163"/>
      <c r="R418" s="163"/>
      <c r="S418" s="163"/>
      <c r="T418" s="163"/>
      <c r="U418" s="163"/>
      <c r="V418" s="163"/>
      <c r="W418" s="163"/>
      <c r="X418" s="153"/>
      <c r="Y418" s="153"/>
      <c r="Z418" s="153"/>
      <c r="AA418" s="153"/>
      <c r="AB418" s="153"/>
      <c r="AC418" s="153"/>
      <c r="AD418" s="153"/>
      <c r="AE418" s="153"/>
      <c r="AF418" s="153"/>
      <c r="AG418" s="153" t="s">
        <v>146</v>
      </c>
      <c r="AH418" s="153">
        <v>0</v>
      </c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 x14ac:dyDescent="0.2">
      <c r="A419" s="160"/>
      <c r="B419" s="161"/>
      <c r="C419" s="195" t="s">
        <v>499</v>
      </c>
      <c r="D419" s="165"/>
      <c r="E419" s="166">
        <v>7.5600000000000005</v>
      </c>
      <c r="F419" s="163"/>
      <c r="G419" s="163"/>
      <c r="H419" s="163"/>
      <c r="I419" s="163"/>
      <c r="J419" s="163"/>
      <c r="K419" s="163"/>
      <c r="L419" s="163"/>
      <c r="M419" s="163"/>
      <c r="N419" s="163"/>
      <c r="O419" s="163"/>
      <c r="P419" s="163"/>
      <c r="Q419" s="163"/>
      <c r="R419" s="163"/>
      <c r="S419" s="163"/>
      <c r="T419" s="163"/>
      <c r="U419" s="163"/>
      <c r="V419" s="163"/>
      <c r="W419" s="163"/>
      <c r="X419" s="153"/>
      <c r="Y419" s="153"/>
      <c r="Z419" s="153"/>
      <c r="AA419" s="153"/>
      <c r="AB419" s="153"/>
      <c r="AC419" s="153"/>
      <c r="AD419" s="153"/>
      <c r="AE419" s="153"/>
      <c r="AF419" s="153"/>
      <c r="AG419" s="153" t="s">
        <v>146</v>
      </c>
      <c r="AH419" s="153">
        <v>0</v>
      </c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outlineLevel="1" x14ac:dyDescent="0.2">
      <c r="A420" s="160"/>
      <c r="B420" s="161"/>
      <c r="C420" s="195" t="s">
        <v>500</v>
      </c>
      <c r="D420" s="165"/>
      <c r="E420" s="166">
        <v>7.6400000000000006</v>
      </c>
      <c r="F420" s="163"/>
      <c r="G420" s="163"/>
      <c r="H420" s="163"/>
      <c r="I420" s="163"/>
      <c r="J420" s="163"/>
      <c r="K420" s="163"/>
      <c r="L420" s="163"/>
      <c r="M420" s="163"/>
      <c r="N420" s="163"/>
      <c r="O420" s="163"/>
      <c r="P420" s="163"/>
      <c r="Q420" s="163"/>
      <c r="R420" s="163"/>
      <c r="S420" s="163"/>
      <c r="T420" s="163"/>
      <c r="U420" s="163"/>
      <c r="V420" s="163"/>
      <c r="W420" s="163"/>
      <c r="X420" s="153"/>
      <c r="Y420" s="153"/>
      <c r="Z420" s="153"/>
      <c r="AA420" s="153"/>
      <c r="AB420" s="153"/>
      <c r="AC420" s="153"/>
      <c r="AD420" s="153"/>
      <c r="AE420" s="153"/>
      <c r="AF420" s="153"/>
      <c r="AG420" s="153" t="s">
        <v>146</v>
      </c>
      <c r="AH420" s="153">
        <v>0</v>
      </c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 x14ac:dyDescent="0.2">
      <c r="A421" s="160"/>
      <c r="B421" s="161"/>
      <c r="C421" s="195" t="s">
        <v>501</v>
      </c>
      <c r="D421" s="165"/>
      <c r="E421" s="166">
        <v>6.3500000000000005</v>
      </c>
      <c r="F421" s="163"/>
      <c r="G421" s="163"/>
      <c r="H421" s="163"/>
      <c r="I421" s="163"/>
      <c r="J421" s="163"/>
      <c r="K421" s="163"/>
      <c r="L421" s="163"/>
      <c r="M421" s="163"/>
      <c r="N421" s="163"/>
      <c r="O421" s="163"/>
      <c r="P421" s="163"/>
      <c r="Q421" s="163"/>
      <c r="R421" s="163"/>
      <c r="S421" s="163"/>
      <c r="T421" s="163"/>
      <c r="U421" s="163"/>
      <c r="V421" s="163"/>
      <c r="W421" s="163"/>
      <c r="X421" s="153"/>
      <c r="Y421" s="153"/>
      <c r="Z421" s="153"/>
      <c r="AA421" s="153"/>
      <c r="AB421" s="153"/>
      <c r="AC421" s="153"/>
      <c r="AD421" s="153"/>
      <c r="AE421" s="153"/>
      <c r="AF421" s="153"/>
      <c r="AG421" s="153" t="s">
        <v>146</v>
      </c>
      <c r="AH421" s="153">
        <v>0</v>
      </c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">
      <c r="A422" s="160"/>
      <c r="B422" s="161"/>
      <c r="C422" s="195" t="s">
        <v>502</v>
      </c>
      <c r="D422" s="165"/>
      <c r="E422" s="166">
        <v>12.66</v>
      </c>
      <c r="F422" s="163"/>
      <c r="G422" s="163"/>
      <c r="H422" s="163"/>
      <c r="I422" s="163"/>
      <c r="J422" s="163"/>
      <c r="K422" s="163"/>
      <c r="L422" s="163"/>
      <c r="M422" s="163"/>
      <c r="N422" s="163"/>
      <c r="O422" s="163"/>
      <c r="P422" s="163"/>
      <c r="Q422" s="163"/>
      <c r="R422" s="163"/>
      <c r="S422" s="163"/>
      <c r="T422" s="163"/>
      <c r="U422" s="163"/>
      <c r="V422" s="163"/>
      <c r="W422" s="163"/>
      <c r="X422" s="153"/>
      <c r="Y422" s="153"/>
      <c r="Z422" s="153"/>
      <c r="AA422" s="153"/>
      <c r="AB422" s="153"/>
      <c r="AC422" s="153"/>
      <c r="AD422" s="153"/>
      <c r="AE422" s="153"/>
      <c r="AF422" s="153"/>
      <c r="AG422" s="153" t="s">
        <v>146</v>
      </c>
      <c r="AH422" s="153">
        <v>0</v>
      </c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">
      <c r="A423" s="160"/>
      <c r="B423" s="161"/>
      <c r="C423" s="195" t="s">
        <v>503</v>
      </c>
      <c r="D423" s="165"/>
      <c r="E423" s="166">
        <v>4.2700000000000005</v>
      </c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  <c r="T423" s="163"/>
      <c r="U423" s="163"/>
      <c r="V423" s="163"/>
      <c r="W423" s="163"/>
      <c r="X423" s="153"/>
      <c r="Y423" s="153"/>
      <c r="Z423" s="153"/>
      <c r="AA423" s="153"/>
      <c r="AB423" s="153"/>
      <c r="AC423" s="153"/>
      <c r="AD423" s="153"/>
      <c r="AE423" s="153"/>
      <c r="AF423" s="153"/>
      <c r="AG423" s="153" t="s">
        <v>146</v>
      </c>
      <c r="AH423" s="153">
        <v>0</v>
      </c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">
      <c r="A424" s="160"/>
      <c r="B424" s="161"/>
      <c r="C424" s="195" t="s">
        <v>504</v>
      </c>
      <c r="D424" s="165"/>
      <c r="E424" s="166">
        <v>4.2200000000000006</v>
      </c>
      <c r="F424" s="163"/>
      <c r="G424" s="163"/>
      <c r="H424" s="163"/>
      <c r="I424" s="163"/>
      <c r="J424" s="163"/>
      <c r="K424" s="163"/>
      <c r="L424" s="163"/>
      <c r="M424" s="163"/>
      <c r="N424" s="163"/>
      <c r="O424" s="163"/>
      <c r="P424" s="163"/>
      <c r="Q424" s="163"/>
      <c r="R424" s="163"/>
      <c r="S424" s="163"/>
      <c r="T424" s="163"/>
      <c r="U424" s="163"/>
      <c r="V424" s="163"/>
      <c r="W424" s="163"/>
      <c r="X424" s="153"/>
      <c r="Y424" s="153"/>
      <c r="Z424" s="153"/>
      <c r="AA424" s="153"/>
      <c r="AB424" s="153"/>
      <c r="AC424" s="153"/>
      <c r="AD424" s="153"/>
      <c r="AE424" s="153"/>
      <c r="AF424" s="153"/>
      <c r="AG424" s="153" t="s">
        <v>146</v>
      </c>
      <c r="AH424" s="153">
        <v>0</v>
      </c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outlineLevel="1" x14ac:dyDescent="0.2">
      <c r="A425" s="160"/>
      <c r="B425" s="161"/>
      <c r="C425" s="195" t="s">
        <v>271</v>
      </c>
      <c r="D425" s="165"/>
      <c r="E425" s="166">
        <v>8.91</v>
      </c>
      <c r="F425" s="163"/>
      <c r="G425" s="163"/>
      <c r="H425" s="163"/>
      <c r="I425" s="163"/>
      <c r="J425" s="163"/>
      <c r="K425" s="163"/>
      <c r="L425" s="163"/>
      <c r="M425" s="163"/>
      <c r="N425" s="163"/>
      <c r="O425" s="163"/>
      <c r="P425" s="163"/>
      <c r="Q425" s="163"/>
      <c r="R425" s="163"/>
      <c r="S425" s="163"/>
      <c r="T425" s="163"/>
      <c r="U425" s="163"/>
      <c r="V425" s="163"/>
      <c r="W425" s="163"/>
      <c r="X425" s="153"/>
      <c r="Y425" s="153"/>
      <c r="Z425" s="153"/>
      <c r="AA425" s="153"/>
      <c r="AB425" s="153"/>
      <c r="AC425" s="153"/>
      <c r="AD425" s="153"/>
      <c r="AE425" s="153"/>
      <c r="AF425" s="153"/>
      <c r="AG425" s="153" t="s">
        <v>146</v>
      </c>
      <c r="AH425" s="153">
        <v>0</v>
      </c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 outlineLevel="1" x14ac:dyDescent="0.2">
      <c r="A426" s="160"/>
      <c r="B426" s="161"/>
      <c r="C426" s="195" t="s">
        <v>272</v>
      </c>
      <c r="D426" s="165"/>
      <c r="E426" s="166">
        <v>14.170000000000002</v>
      </c>
      <c r="F426" s="163"/>
      <c r="G426" s="163"/>
      <c r="H426" s="163"/>
      <c r="I426" s="163"/>
      <c r="J426" s="163"/>
      <c r="K426" s="163"/>
      <c r="L426" s="163"/>
      <c r="M426" s="163"/>
      <c r="N426" s="163"/>
      <c r="O426" s="163"/>
      <c r="P426" s="163"/>
      <c r="Q426" s="163"/>
      <c r="R426" s="163"/>
      <c r="S426" s="163"/>
      <c r="T426" s="163"/>
      <c r="U426" s="163"/>
      <c r="V426" s="163"/>
      <c r="W426" s="163"/>
      <c r="X426" s="153"/>
      <c r="Y426" s="153"/>
      <c r="Z426" s="153"/>
      <c r="AA426" s="153"/>
      <c r="AB426" s="153"/>
      <c r="AC426" s="153"/>
      <c r="AD426" s="153"/>
      <c r="AE426" s="153"/>
      <c r="AF426" s="153"/>
      <c r="AG426" s="153" t="s">
        <v>146</v>
      </c>
      <c r="AH426" s="153">
        <v>0</v>
      </c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">
      <c r="A427" s="176">
        <v>104</v>
      </c>
      <c r="B427" s="177" t="s">
        <v>590</v>
      </c>
      <c r="C427" s="194" t="s">
        <v>591</v>
      </c>
      <c r="D427" s="178" t="s">
        <v>139</v>
      </c>
      <c r="E427" s="179">
        <v>18.768800000000002</v>
      </c>
      <c r="F427" s="180"/>
      <c r="G427" s="181">
        <f>ROUND(E427*F427,2)</f>
        <v>0</v>
      </c>
      <c r="H427" s="180"/>
      <c r="I427" s="181">
        <f>ROUND(E427*H427,2)</f>
        <v>0</v>
      </c>
      <c r="J427" s="180"/>
      <c r="K427" s="181">
        <f>ROUND(E427*J427,2)</f>
        <v>0</v>
      </c>
      <c r="L427" s="181">
        <v>21</v>
      </c>
      <c r="M427" s="181">
        <f>G427*(1+L427/100)</f>
        <v>0</v>
      </c>
      <c r="N427" s="181">
        <v>3.0000000000000001E-3</v>
      </c>
      <c r="O427" s="181">
        <f>ROUND(E427*N427,2)</f>
        <v>0.06</v>
      </c>
      <c r="P427" s="181">
        <v>0</v>
      </c>
      <c r="Q427" s="181">
        <f>ROUND(E427*P427,2)</f>
        <v>0</v>
      </c>
      <c r="R427" s="181" t="s">
        <v>585</v>
      </c>
      <c r="S427" s="181" t="s">
        <v>141</v>
      </c>
      <c r="T427" s="182" t="s">
        <v>141</v>
      </c>
      <c r="U427" s="163">
        <v>0.28000000000000003</v>
      </c>
      <c r="V427" s="163">
        <f>ROUND(E427*U427,2)</f>
        <v>5.26</v>
      </c>
      <c r="W427" s="163"/>
      <c r="X427" s="153"/>
      <c r="Y427" s="153"/>
      <c r="Z427" s="153"/>
      <c r="AA427" s="153"/>
      <c r="AB427" s="153"/>
      <c r="AC427" s="153"/>
      <c r="AD427" s="153"/>
      <c r="AE427" s="153"/>
      <c r="AF427" s="153"/>
      <c r="AG427" s="153" t="s">
        <v>562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outlineLevel="1" x14ac:dyDescent="0.2">
      <c r="A428" s="160"/>
      <c r="B428" s="161"/>
      <c r="C428" s="195" t="s">
        <v>592</v>
      </c>
      <c r="D428" s="165"/>
      <c r="E428" s="166">
        <v>18.770000000000003</v>
      </c>
      <c r="F428" s="163"/>
      <c r="G428" s="163"/>
      <c r="H428" s="163"/>
      <c r="I428" s="163"/>
      <c r="J428" s="163"/>
      <c r="K428" s="163"/>
      <c r="L428" s="163"/>
      <c r="M428" s="163"/>
      <c r="N428" s="163"/>
      <c r="O428" s="163"/>
      <c r="P428" s="163"/>
      <c r="Q428" s="163"/>
      <c r="R428" s="163"/>
      <c r="S428" s="163"/>
      <c r="T428" s="163"/>
      <c r="U428" s="163"/>
      <c r="V428" s="163"/>
      <c r="W428" s="163"/>
      <c r="X428" s="153"/>
      <c r="Y428" s="153"/>
      <c r="Z428" s="153"/>
      <c r="AA428" s="153"/>
      <c r="AB428" s="153"/>
      <c r="AC428" s="153"/>
      <c r="AD428" s="153"/>
      <c r="AE428" s="153"/>
      <c r="AF428" s="153"/>
      <c r="AG428" s="153" t="s">
        <v>146</v>
      </c>
      <c r="AH428" s="153">
        <v>0</v>
      </c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ht="22.5" outlineLevel="1" x14ac:dyDescent="0.2">
      <c r="A429" s="176">
        <v>105</v>
      </c>
      <c r="B429" s="177" t="s">
        <v>593</v>
      </c>
      <c r="C429" s="194" t="s">
        <v>594</v>
      </c>
      <c r="D429" s="178" t="s">
        <v>139</v>
      </c>
      <c r="E429" s="179">
        <v>142.32000000000002</v>
      </c>
      <c r="F429" s="180"/>
      <c r="G429" s="181">
        <f>ROUND(E429*F429,2)</f>
        <v>0</v>
      </c>
      <c r="H429" s="180"/>
      <c r="I429" s="181">
        <f>ROUND(E429*H429,2)</f>
        <v>0</v>
      </c>
      <c r="J429" s="180"/>
      <c r="K429" s="181">
        <f>ROUND(E429*J429,2)</f>
        <v>0</v>
      </c>
      <c r="L429" s="181">
        <v>21</v>
      </c>
      <c r="M429" s="181">
        <f>G429*(1+L429/100)</f>
        <v>0</v>
      </c>
      <c r="N429" s="181">
        <v>1.0000000000000001E-5</v>
      </c>
      <c r="O429" s="181">
        <f>ROUND(E429*N429,2)</f>
        <v>0</v>
      </c>
      <c r="P429" s="181">
        <v>0</v>
      </c>
      <c r="Q429" s="181">
        <f>ROUND(E429*P429,2)</f>
        <v>0</v>
      </c>
      <c r="R429" s="181" t="s">
        <v>585</v>
      </c>
      <c r="S429" s="181" t="s">
        <v>141</v>
      </c>
      <c r="T429" s="182" t="s">
        <v>141</v>
      </c>
      <c r="U429" s="163">
        <v>7.0000000000000007E-2</v>
      </c>
      <c r="V429" s="163">
        <f>ROUND(E429*U429,2)</f>
        <v>9.9600000000000009</v>
      </c>
      <c r="W429" s="163"/>
      <c r="X429" s="153"/>
      <c r="Y429" s="153"/>
      <c r="Z429" s="153"/>
      <c r="AA429" s="153"/>
      <c r="AB429" s="153"/>
      <c r="AC429" s="153"/>
      <c r="AD429" s="153"/>
      <c r="AE429" s="153"/>
      <c r="AF429" s="153"/>
      <c r="AG429" s="153" t="s">
        <v>562</v>
      </c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</row>
    <row r="430" spans="1:60" outlineLevel="1" x14ac:dyDescent="0.2">
      <c r="A430" s="160"/>
      <c r="B430" s="161"/>
      <c r="C430" s="195" t="s">
        <v>595</v>
      </c>
      <c r="D430" s="165"/>
      <c r="E430" s="166">
        <v>142.32000000000002</v>
      </c>
      <c r="F430" s="163"/>
      <c r="G430" s="163"/>
      <c r="H430" s="163"/>
      <c r="I430" s="163"/>
      <c r="J430" s="163"/>
      <c r="K430" s="163"/>
      <c r="L430" s="163"/>
      <c r="M430" s="163"/>
      <c r="N430" s="163"/>
      <c r="O430" s="163"/>
      <c r="P430" s="163"/>
      <c r="Q430" s="163"/>
      <c r="R430" s="163"/>
      <c r="S430" s="163"/>
      <c r="T430" s="163"/>
      <c r="U430" s="163"/>
      <c r="V430" s="163"/>
      <c r="W430" s="163"/>
      <c r="X430" s="153"/>
      <c r="Y430" s="153"/>
      <c r="Z430" s="153"/>
      <c r="AA430" s="153"/>
      <c r="AB430" s="153"/>
      <c r="AC430" s="153"/>
      <c r="AD430" s="153"/>
      <c r="AE430" s="153"/>
      <c r="AF430" s="153"/>
      <c r="AG430" s="153" t="s">
        <v>146</v>
      </c>
      <c r="AH430" s="153">
        <v>0</v>
      </c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ht="22.5" outlineLevel="1" x14ac:dyDescent="0.2">
      <c r="A431" s="176">
        <v>106</v>
      </c>
      <c r="B431" s="177" t="s">
        <v>596</v>
      </c>
      <c r="C431" s="194" t="s">
        <v>597</v>
      </c>
      <c r="D431" s="178" t="s">
        <v>152</v>
      </c>
      <c r="E431" s="179">
        <v>109.17</v>
      </c>
      <c r="F431" s="180"/>
      <c r="G431" s="181">
        <f>ROUND(E431*F431,2)</f>
        <v>0</v>
      </c>
      <c r="H431" s="180"/>
      <c r="I431" s="181">
        <f>ROUND(E431*H431,2)</f>
        <v>0</v>
      </c>
      <c r="J431" s="180"/>
      <c r="K431" s="181">
        <f>ROUND(E431*J431,2)</f>
        <v>0</v>
      </c>
      <c r="L431" s="181">
        <v>21</v>
      </c>
      <c r="M431" s="181">
        <f>G431*(1+L431/100)</f>
        <v>0</v>
      </c>
      <c r="N431" s="181">
        <v>0</v>
      </c>
      <c r="O431" s="181">
        <f>ROUND(E431*N431,2)</f>
        <v>0</v>
      </c>
      <c r="P431" s="181">
        <v>0</v>
      </c>
      <c r="Q431" s="181">
        <f>ROUND(E431*P431,2)</f>
        <v>0</v>
      </c>
      <c r="R431" s="181" t="s">
        <v>585</v>
      </c>
      <c r="S431" s="181" t="s">
        <v>141</v>
      </c>
      <c r="T431" s="182" t="s">
        <v>141</v>
      </c>
      <c r="U431" s="163">
        <v>0.05</v>
      </c>
      <c r="V431" s="163">
        <f>ROUND(E431*U431,2)</f>
        <v>5.46</v>
      </c>
      <c r="W431" s="163"/>
      <c r="X431" s="153"/>
      <c r="Y431" s="153"/>
      <c r="Z431" s="153"/>
      <c r="AA431" s="153"/>
      <c r="AB431" s="153"/>
      <c r="AC431" s="153"/>
      <c r="AD431" s="153"/>
      <c r="AE431" s="153"/>
      <c r="AF431" s="153"/>
      <c r="AG431" s="153" t="s">
        <v>562</v>
      </c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</row>
    <row r="432" spans="1:60" outlineLevel="1" x14ac:dyDescent="0.2">
      <c r="A432" s="160"/>
      <c r="B432" s="161"/>
      <c r="C432" s="195" t="s">
        <v>568</v>
      </c>
      <c r="D432" s="165"/>
      <c r="E432" s="166">
        <v>12.66</v>
      </c>
      <c r="F432" s="163"/>
      <c r="G432" s="163"/>
      <c r="H432" s="163"/>
      <c r="I432" s="163"/>
      <c r="J432" s="163"/>
      <c r="K432" s="163"/>
      <c r="L432" s="163"/>
      <c r="M432" s="163"/>
      <c r="N432" s="163"/>
      <c r="O432" s="163"/>
      <c r="P432" s="163"/>
      <c r="Q432" s="163"/>
      <c r="R432" s="163"/>
      <c r="S432" s="163"/>
      <c r="T432" s="163"/>
      <c r="U432" s="163"/>
      <c r="V432" s="163"/>
      <c r="W432" s="163"/>
      <c r="X432" s="153"/>
      <c r="Y432" s="153"/>
      <c r="Z432" s="153"/>
      <c r="AA432" s="153"/>
      <c r="AB432" s="153"/>
      <c r="AC432" s="153"/>
      <c r="AD432" s="153"/>
      <c r="AE432" s="153"/>
      <c r="AF432" s="153"/>
      <c r="AG432" s="153" t="s">
        <v>146</v>
      </c>
      <c r="AH432" s="153">
        <v>0</v>
      </c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</row>
    <row r="433" spans="1:60" outlineLevel="1" x14ac:dyDescent="0.2">
      <c r="A433" s="160"/>
      <c r="B433" s="161"/>
      <c r="C433" s="195" t="s">
        <v>548</v>
      </c>
      <c r="D433" s="165"/>
      <c r="E433" s="166">
        <v>8.57</v>
      </c>
      <c r="F433" s="163"/>
      <c r="G433" s="163"/>
      <c r="H433" s="163"/>
      <c r="I433" s="163"/>
      <c r="J433" s="163"/>
      <c r="K433" s="163"/>
      <c r="L433" s="163"/>
      <c r="M433" s="163"/>
      <c r="N433" s="163"/>
      <c r="O433" s="163"/>
      <c r="P433" s="163"/>
      <c r="Q433" s="163"/>
      <c r="R433" s="163"/>
      <c r="S433" s="163"/>
      <c r="T433" s="163"/>
      <c r="U433" s="163"/>
      <c r="V433" s="163"/>
      <c r="W433" s="163"/>
      <c r="X433" s="153"/>
      <c r="Y433" s="153"/>
      <c r="Z433" s="153"/>
      <c r="AA433" s="153"/>
      <c r="AB433" s="153"/>
      <c r="AC433" s="153"/>
      <c r="AD433" s="153"/>
      <c r="AE433" s="153"/>
      <c r="AF433" s="153"/>
      <c r="AG433" s="153" t="s">
        <v>146</v>
      </c>
      <c r="AH433" s="153">
        <v>0</v>
      </c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</row>
    <row r="434" spans="1:60" outlineLevel="1" x14ac:dyDescent="0.2">
      <c r="A434" s="160"/>
      <c r="B434" s="161"/>
      <c r="C434" s="195" t="s">
        <v>549</v>
      </c>
      <c r="D434" s="165"/>
      <c r="E434" s="166">
        <v>10.5</v>
      </c>
      <c r="F434" s="163"/>
      <c r="G434" s="163"/>
      <c r="H434" s="163"/>
      <c r="I434" s="163"/>
      <c r="J434" s="163"/>
      <c r="K434" s="163"/>
      <c r="L434" s="163"/>
      <c r="M434" s="163"/>
      <c r="N434" s="163"/>
      <c r="O434" s="163"/>
      <c r="P434" s="163"/>
      <c r="Q434" s="163"/>
      <c r="R434" s="163"/>
      <c r="S434" s="163"/>
      <c r="T434" s="163"/>
      <c r="U434" s="163"/>
      <c r="V434" s="163"/>
      <c r="W434" s="163"/>
      <c r="X434" s="153"/>
      <c r="Y434" s="153"/>
      <c r="Z434" s="153"/>
      <c r="AA434" s="153"/>
      <c r="AB434" s="153"/>
      <c r="AC434" s="153"/>
      <c r="AD434" s="153"/>
      <c r="AE434" s="153"/>
      <c r="AF434" s="153"/>
      <c r="AG434" s="153" t="s">
        <v>146</v>
      </c>
      <c r="AH434" s="153">
        <v>0</v>
      </c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</row>
    <row r="435" spans="1:60" outlineLevel="1" x14ac:dyDescent="0.2">
      <c r="A435" s="160"/>
      <c r="B435" s="161"/>
      <c r="C435" s="195" t="s">
        <v>550</v>
      </c>
      <c r="D435" s="165"/>
      <c r="E435" s="166">
        <v>9.3500000000000014</v>
      </c>
      <c r="F435" s="163"/>
      <c r="G435" s="163"/>
      <c r="H435" s="163"/>
      <c r="I435" s="163"/>
      <c r="J435" s="163"/>
      <c r="K435" s="163"/>
      <c r="L435" s="163"/>
      <c r="M435" s="163"/>
      <c r="N435" s="163"/>
      <c r="O435" s="163"/>
      <c r="P435" s="163"/>
      <c r="Q435" s="163"/>
      <c r="R435" s="163"/>
      <c r="S435" s="163"/>
      <c r="T435" s="163"/>
      <c r="U435" s="163"/>
      <c r="V435" s="163"/>
      <c r="W435" s="163"/>
      <c r="X435" s="153"/>
      <c r="Y435" s="153"/>
      <c r="Z435" s="153"/>
      <c r="AA435" s="153"/>
      <c r="AB435" s="153"/>
      <c r="AC435" s="153"/>
      <c r="AD435" s="153"/>
      <c r="AE435" s="153"/>
      <c r="AF435" s="153"/>
      <c r="AG435" s="153" t="s">
        <v>146</v>
      </c>
      <c r="AH435" s="153">
        <v>0</v>
      </c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</row>
    <row r="436" spans="1:60" outlineLevel="1" x14ac:dyDescent="0.2">
      <c r="A436" s="160"/>
      <c r="B436" s="161"/>
      <c r="C436" s="195" t="s">
        <v>551</v>
      </c>
      <c r="D436" s="165"/>
      <c r="E436" s="166">
        <v>13.15</v>
      </c>
      <c r="F436" s="163"/>
      <c r="G436" s="163"/>
      <c r="H436" s="163"/>
      <c r="I436" s="163"/>
      <c r="J436" s="163"/>
      <c r="K436" s="163"/>
      <c r="L436" s="163"/>
      <c r="M436" s="163"/>
      <c r="N436" s="163"/>
      <c r="O436" s="163"/>
      <c r="P436" s="163"/>
      <c r="Q436" s="163"/>
      <c r="R436" s="163"/>
      <c r="S436" s="163"/>
      <c r="T436" s="163"/>
      <c r="U436" s="163"/>
      <c r="V436" s="163"/>
      <c r="W436" s="163"/>
      <c r="X436" s="153"/>
      <c r="Y436" s="153"/>
      <c r="Z436" s="153"/>
      <c r="AA436" s="153"/>
      <c r="AB436" s="153"/>
      <c r="AC436" s="153"/>
      <c r="AD436" s="153"/>
      <c r="AE436" s="153"/>
      <c r="AF436" s="153"/>
      <c r="AG436" s="153" t="s">
        <v>146</v>
      </c>
      <c r="AH436" s="153">
        <v>0</v>
      </c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outlineLevel="1" x14ac:dyDescent="0.2">
      <c r="A437" s="160"/>
      <c r="B437" s="161"/>
      <c r="C437" s="195" t="s">
        <v>552</v>
      </c>
      <c r="D437" s="165"/>
      <c r="E437" s="166">
        <v>6.7200000000000006</v>
      </c>
      <c r="F437" s="163"/>
      <c r="G437" s="163"/>
      <c r="H437" s="163"/>
      <c r="I437" s="163"/>
      <c r="J437" s="163"/>
      <c r="K437" s="163"/>
      <c r="L437" s="163"/>
      <c r="M437" s="163"/>
      <c r="N437" s="163"/>
      <c r="O437" s="163"/>
      <c r="P437" s="163"/>
      <c r="Q437" s="163"/>
      <c r="R437" s="163"/>
      <c r="S437" s="163"/>
      <c r="T437" s="163"/>
      <c r="U437" s="163"/>
      <c r="V437" s="163"/>
      <c r="W437" s="163"/>
      <c r="X437" s="153"/>
      <c r="Y437" s="153"/>
      <c r="Z437" s="153"/>
      <c r="AA437" s="153"/>
      <c r="AB437" s="153"/>
      <c r="AC437" s="153"/>
      <c r="AD437" s="153"/>
      <c r="AE437" s="153"/>
      <c r="AF437" s="153"/>
      <c r="AG437" s="153" t="s">
        <v>146</v>
      </c>
      <c r="AH437" s="153">
        <v>0</v>
      </c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</row>
    <row r="438" spans="1:60" outlineLevel="1" x14ac:dyDescent="0.2">
      <c r="A438" s="160"/>
      <c r="B438" s="161"/>
      <c r="C438" s="195" t="s">
        <v>553</v>
      </c>
      <c r="D438" s="165"/>
      <c r="E438" s="166">
        <v>7.1000000000000005</v>
      </c>
      <c r="F438" s="163"/>
      <c r="G438" s="163"/>
      <c r="H438" s="163"/>
      <c r="I438" s="163"/>
      <c r="J438" s="163"/>
      <c r="K438" s="163"/>
      <c r="L438" s="163"/>
      <c r="M438" s="163"/>
      <c r="N438" s="163"/>
      <c r="O438" s="163"/>
      <c r="P438" s="163"/>
      <c r="Q438" s="163"/>
      <c r="R438" s="163"/>
      <c r="S438" s="163"/>
      <c r="T438" s="163"/>
      <c r="U438" s="163"/>
      <c r="V438" s="163"/>
      <c r="W438" s="163"/>
      <c r="X438" s="153"/>
      <c r="Y438" s="153"/>
      <c r="Z438" s="153"/>
      <c r="AA438" s="153"/>
      <c r="AB438" s="153"/>
      <c r="AC438" s="153"/>
      <c r="AD438" s="153"/>
      <c r="AE438" s="153"/>
      <c r="AF438" s="153"/>
      <c r="AG438" s="153" t="s">
        <v>146</v>
      </c>
      <c r="AH438" s="153">
        <v>0</v>
      </c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</row>
    <row r="439" spans="1:60" outlineLevel="1" x14ac:dyDescent="0.2">
      <c r="A439" s="160"/>
      <c r="B439" s="161"/>
      <c r="C439" s="195" t="s">
        <v>554</v>
      </c>
      <c r="D439" s="165"/>
      <c r="E439" s="166">
        <v>23.090000000000003</v>
      </c>
      <c r="F439" s="163"/>
      <c r="G439" s="163"/>
      <c r="H439" s="163"/>
      <c r="I439" s="163"/>
      <c r="J439" s="163"/>
      <c r="K439" s="163"/>
      <c r="L439" s="163"/>
      <c r="M439" s="163"/>
      <c r="N439" s="163"/>
      <c r="O439" s="163"/>
      <c r="P439" s="163"/>
      <c r="Q439" s="163"/>
      <c r="R439" s="163"/>
      <c r="S439" s="163"/>
      <c r="T439" s="163"/>
      <c r="U439" s="163"/>
      <c r="V439" s="163"/>
      <c r="W439" s="163"/>
      <c r="X439" s="153"/>
      <c r="Y439" s="153"/>
      <c r="Z439" s="153"/>
      <c r="AA439" s="153"/>
      <c r="AB439" s="153"/>
      <c r="AC439" s="153"/>
      <c r="AD439" s="153"/>
      <c r="AE439" s="153"/>
      <c r="AF439" s="153"/>
      <c r="AG439" s="153" t="s">
        <v>146</v>
      </c>
      <c r="AH439" s="153">
        <v>0</v>
      </c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</row>
    <row r="440" spans="1:60" outlineLevel="1" x14ac:dyDescent="0.2">
      <c r="A440" s="160"/>
      <c r="B440" s="161"/>
      <c r="C440" s="195" t="s">
        <v>569</v>
      </c>
      <c r="D440" s="165"/>
      <c r="E440" s="166">
        <v>5.75</v>
      </c>
      <c r="F440" s="163"/>
      <c r="G440" s="163"/>
      <c r="H440" s="163"/>
      <c r="I440" s="163"/>
      <c r="J440" s="163"/>
      <c r="K440" s="163"/>
      <c r="L440" s="163"/>
      <c r="M440" s="163"/>
      <c r="N440" s="163"/>
      <c r="O440" s="163"/>
      <c r="P440" s="163"/>
      <c r="Q440" s="163"/>
      <c r="R440" s="163"/>
      <c r="S440" s="163"/>
      <c r="T440" s="163"/>
      <c r="U440" s="163"/>
      <c r="V440" s="163"/>
      <c r="W440" s="163"/>
      <c r="X440" s="153"/>
      <c r="Y440" s="153"/>
      <c r="Z440" s="153"/>
      <c r="AA440" s="153"/>
      <c r="AB440" s="153"/>
      <c r="AC440" s="153"/>
      <c r="AD440" s="153"/>
      <c r="AE440" s="153"/>
      <c r="AF440" s="153"/>
      <c r="AG440" s="153" t="s">
        <v>146</v>
      </c>
      <c r="AH440" s="153">
        <v>0</v>
      </c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outlineLevel="1" x14ac:dyDescent="0.2">
      <c r="A441" s="160"/>
      <c r="B441" s="161"/>
      <c r="C441" s="195" t="s">
        <v>570</v>
      </c>
      <c r="D441" s="165"/>
      <c r="E441" s="166">
        <v>12.280000000000001</v>
      </c>
      <c r="F441" s="163"/>
      <c r="G441" s="163"/>
      <c r="H441" s="163"/>
      <c r="I441" s="163"/>
      <c r="J441" s="163"/>
      <c r="K441" s="163"/>
      <c r="L441" s="163"/>
      <c r="M441" s="163"/>
      <c r="N441" s="163"/>
      <c r="O441" s="163"/>
      <c r="P441" s="163"/>
      <c r="Q441" s="163"/>
      <c r="R441" s="163"/>
      <c r="S441" s="163"/>
      <c r="T441" s="163"/>
      <c r="U441" s="163"/>
      <c r="V441" s="163"/>
      <c r="W441" s="163"/>
      <c r="X441" s="153"/>
      <c r="Y441" s="153"/>
      <c r="Z441" s="153"/>
      <c r="AA441" s="153"/>
      <c r="AB441" s="153"/>
      <c r="AC441" s="153"/>
      <c r="AD441" s="153"/>
      <c r="AE441" s="153"/>
      <c r="AF441" s="153"/>
      <c r="AG441" s="153" t="s">
        <v>146</v>
      </c>
      <c r="AH441" s="153">
        <v>0</v>
      </c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</row>
    <row r="442" spans="1:60" ht="22.5" outlineLevel="1" x14ac:dyDescent="0.2">
      <c r="A442" s="176">
        <v>107</v>
      </c>
      <c r="B442" s="177" t="s">
        <v>598</v>
      </c>
      <c r="C442" s="194" t="s">
        <v>599</v>
      </c>
      <c r="D442" s="178" t="s">
        <v>157</v>
      </c>
      <c r="E442" s="179">
        <v>1.9707000000000001</v>
      </c>
      <c r="F442" s="180"/>
      <c r="G442" s="181">
        <f>ROUND(E442*F442,2)</f>
        <v>0</v>
      </c>
      <c r="H442" s="180"/>
      <c r="I442" s="181">
        <f>ROUND(E442*H442,2)</f>
        <v>0</v>
      </c>
      <c r="J442" s="180"/>
      <c r="K442" s="181">
        <f>ROUND(E442*J442,2)</f>
        <v>0</v>
      </c>
      <c r="L442" s="181">
        <v>21</v>
      </c>
      <c r="M442" s="181">
        <f>G442*(1+L442/100)</f>
        <v>0</v>
      </c>
      <c r="N442" s="181">
        <v>3.0000000000000002E-2</v>
      </c>
      <c r="O442" s="181">
        <f>ROUND(E442*N442,2)</f>
        <v>0.06</v>
      </c>
      <c r="P442" s="181">
        <v>0</v>
      </c>
      <c r="Q442" s="181">
        <f>ROUND(E442*P442,2)</f>
        <v>0</v>
      </c>
      <c r="R442" s="181" t="s">
        <v>289</v>
      </c>
      <c r="S442" s="181" t="s">
        <v>141</v>
      </c>
      <c r="T442" s="182" t="s">
        <v>141</v>
      </c>
      <c r="U442" s="163">
        <v>0</v>
      </c>
      <c r="V442" s="163">
        <f>ROUND(E442*U442,2)</f>
        <v>0</v>
      </c>
      <c r="W442" s="163"/>
      <c r="X442" s="153"/>
      <c r="Y442" s="153"/>
      <c r="Z442" s="153"/>
      <c r="AA442" s="153"/>
      <c r="AB442" s="153"/>
      <c r="AC442" s="153"/>
      <c r="AD442" s="153"/>
      <c r="AE442" s="153"/>
      <c r="AF442" s="153"/>
      <c r="AG442" s="153" t="s">
        <v>290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outlineLevel="1" x14ac:dyDescent="0.2">
      <c r="A443" s="160"/>
      <c r="B443" s="161"/>
      <c r="C443" s="195" t="s">
        <v>600</v>
      </c>
      <c r="D443" s="165"/>
      <c r="E443" s="166">
        <v>1.9700000000000002</v>
      </c>
      <c r="F443" s="163"/>
      <c r="G443" s="163"/>
      <c r="H443" s="163"/>
      <c r="I443" s="163"/>
      <c r="J443" s="163"/>
      <c r="K443" s="163"/>
      <c r="L443" s="163"/>
      <c r="M443" s="163"/>
      <c r="N443" s="163"/>
      <c r="O443" s="163"/>
      <c r="P443" s="163"/>
      <c r="Q443" s="163"/>
      <c r="R443" s="163"/>
      <c r="S443" s="163"/>
      <c r="T443" s="163"/>
      <c r="U443" s="163"/>
      <c r="V443" s="163"/>
      <c r="W443" s="163"/>
      <c r="X443" s="153"/>
      <c r="Y443" s="153"/>
      <c r="Z443" s="153"/>
      <c r="AA443" s="153"/>
      <c r="AB443" s="153"/>
      <c r="AC443" s="153"/>
      <c r="AD443" s="153"/>
      <c r="AE443" s="153"/>
      <c r="AF443" s="153"/>
      <c r="AG443" s="153" t="s">
        <v>146</v>
      </c>
      <c r="AH443" s="153">
        <v>0</v>
      </c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ht="22.5" outlineLevel="1" x14ac:dyDescent="0.2">
      <c r="A444" s="176">
        <v>108</v>
      </c>
      <c r="B444" s="177" t="s">
        <v>601</v>
      </c>
      <c r="C444" s="194" t="s">
        <v>602</v>
      </c>
      <c r="D444" s="178" t="s">
        <v>157</v>
      </c>
      <c r="E444" s="179">
        <v>10.460500000000001</v>
      </c>
      <c r="F444" s="180"/>
      <c r="G444" s="181">
        <f>ROUND(E444*F444,2)</f>
        <v>0</v>
      </c>
      <c r="H444" s="180"/>
      <c r="I444" s="181">
        <f>ROUND(E444*H444,2)</f>
        <v>0</v>
      </c>
      <c r="J444" s="180"/>
      <c r="K444" s="181">
        <f>ROUND(E444*J444,2)</f>
        <v>0</v>
      </c>
      <c r="L444" s="181">
        <v>21</v>
      </c>
      <c r="M444" s="181">
        <f>G444*(1+L444/100)</f>
        <v>0</v>
      </c>
      <c r="N444" s="181">
        <v>3.0000000000000002E-2</v>
      </c>
      <c r="O444" s="181">
        <f>ROUND(E444*N444,2)</f>
        <v>0.31</v>
      </c>
      <c r="P444" s="181">
        <v>0</v>
      </c>
      <c r="Q444" s="181">
        <f>ROUND(E444*P444,2)</f>
        <v>0</v>
      </c>
      <c r="R444" s="181" t="s">
        <v>289</v>
      </c>
      <c r="S444" s="181" t="s">
        <v>141</v>
      </c>
      <c r="T444" s="182" t="s">
        <v>141</v>
      </c>
      <c r="U444" s="163">
        <v>0</v>
      </c>
      <c r="V444" s="163">
        <f>ROUND(E444*U444,2)</f>
        <v>0</v>
      </c>
      <c r="W444" s="163"/>
      <c r="X444" s="153"/>
      <c r="Y444" s="153"/>
      <c r="Z444" s="153"/>
      <c r="AA444" s="153"/>
      <c r="AB444" s="153"/>
      <c r="AC444" s="153"/>
      <c r="AD444" s="153"/>
      <c r="AE444" s="153"/>
      <c r="AF444" s="153"/>
      <c r="AG444" s="153" t="s">
        <v>290</v>
      </c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</row>
    <row r="445" spans="1:60" outlineLevel="1" x14ac:dyDescent="0.2">
      <c r="A445" s="160"/>
      <c r="B445" s="161"/>
      <c r="C445" s="195" t="s">
        <v>603</v>
      </c>
      <c r="D445" s="165"/>
      <c r="E445" s="166">
        <v>10.46</v>
      </c>
      <c r="F445" s="163"/>
      <c r="G445" s="163"/>
      <c r="H445" s="163"/>
      <c r="I445" s="163"/>
      <c r="J445" s="163"/>
      <c r="K445" s="163"/>
      <c r="L445" s="163"/>
      <c r="M445" s="163"/>
      <c r="N445" s="163"/>
      <c r="O445" s="163"/>
      <c r="P445" s="163"/>
      <c r="Q445" s="163"/>
      <c r="R445" s="163"/>
      <c r="S445" s="163"/>
      <c r="T445" s="163"/>
      <c r="U445" s="163"/>
      <c r="V445" s="163"/>
      <c r="W445" s="163"/>
      <c r="X445" s="153"/>
      <c r="Y445" s="153"/>
      <c r="Z445" s="153"/>
      <c r="AA445" s="153"/>
      <c r="AB445" s="153"/>
      <c r="AC445" s="153"/>
      <c r="AD445" s="153"/>
      <c r="AE445" s="153"/>
      <c r="AF445" s="153"/>
      <c r="AG445" s="153" t="s">
        <v>146</v>
      </c>
      <c r="AH445" s="153">
        <v>0</v>
      </c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ht="22.5" outlineLevel="1" x14ac:dyDescent="0.2">
      <c r="A446" s="176">
        <v>109</v>
      </c>
      <c r="B446" s="177" t="s">
        <v>604</v>
      </c>
      <c r="C446" s="194" t="s">
        <v>605</v>
      </c>
      <c r="D446" s="178" t="s">
        <v>139</v>
      </c>
      <c r="E446" s="179">
        <v>41.422500000000007</v>
      </c>
      <c r="F446" s="180"/>
      <c r="G446" s="181">
        <f>ROUND(E446*F446,2)</f>
        <v>0</v>
      </c>
      <c r="H446" s="180"/>
      <c r="I446" s="181">
        <f>ROUND(E446*H446,2)</f>
        <v>0</v>
      </c>
      <c r="J446" s="180"/>
      <c r="K446" s="181">
        <f>ROUND(E446*J446,2)</f>
        <v>0</v>
      </c>
      <c r="L446" s="181">
        <v>21</v>
      </c>
      <c r="M446" s="181">
        <f>G446*(1+L446/100)</f>
        <v>0</v>
      </c>
      <c r="N446" s="181">
        <v>1.2000000000000001E-3</v>
      </c>
      <c r="O446" s="181">
        <f>ROUND(E446*N446,2)</f>
        <v>0.05</v>
      </c>
      <c r="P446" s="181">
        <v>0</v>
      </c>
      <c r="Q446" s="181">
        <f>ROUND(E446*P446,2)</f>
        <v>0</v>
      </c>
      <c r="R446" s="181" t="s">
        <v>289</v>
      </c>
      <c r="S446" s="181" t="s">
        <v>141</v>
      </c>
      <c r="T446" s="182" t="s">
        <v>141</v>
      </c>
      <c r="U446" s="163">
        <v>0</v>
      </c>
      <c r="V446" s="163">
        <f>ROUND(E446*U446,2)</f>
        <v>0</v>
      </c>
      <c r="W446" s="163"/>
      <c r="X446" s="153"/>
      <c r="Y446" s="153"/>
      <c r="Z446" s="153"/>
      <c r="AA446" s="153"/>
      <c r="AB446" s="153"/>
      <c r="AC446" s="153"/>
      <c r="AD446" s="153"/>
      <c r="AE446" s="153"/>
      <c r="AF446" s="153"/>
      <c r="AG446" s="153" t="s">
        <v>290</v>
      </c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</row>
    <row r="447" spans="1:60" outlineLevel="1" x14ac:dyDescent="0.2">
      <c r="A447" s="160"/>
      <c r="B447" s="161"/>
      <c r="C447" s="195" t="s">
        <v>606</v>
      </c>
      <c r="D447" s="165"/>
      <c r="E447" s="166">
        <v>41.42</v>
      </c>
      <c r="F447" s="163"/>
      <c r="G447" s="163"/>
      <c r="H447" s="163"/>
      <c r="I447" s="163"/>
      <c r="J447" s="163"/>
      <c r="K447" s="163"/>
      <c r="L447" s="163"/>
      <c r="M447" s="163"/>
      <c r="N447" s="163"/>
      <c r="O447" s="163"/>
      <c r="P447" s="163"/>
      <c r="Q447" s="163"/>
      <c r="R447" s="163"/>
      <c r="S447" s="163"/>
      <c r="T447" s="163"/>
      <c r="U447" s="163"/>
      <c r="V447" s="163"/>
      <c r="W447" s="163"/>
      <c r="X447" s="153"/>
      <c r="Y447" s="153"/>
      <c r="Z447" s="153"/>
      <c r="AA447" s="153"/>
      <c r="AB447" s="153"/>
      <c r="AC447" s="153"/>
      <c r="AD447" s="153"/>
      <c r="AE447" s="153"/>
      <c r="AF447" s="153"/>
      <c r="AG447" s="153" t="s">
        <v>146</v>
      </c>
      <c r="AH447" s="153">
        <v>0</v>
      </c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</row>
    <row r="448" spans="1:60" outlineLevel="1" x14ac:dyDescent="0.2">
      <c r="A448" s="176">
        <v>110</v>
      </c>
      <c r="B448" s="177" t="s">
        <v>607</v>
      </c>
      <c r="C448" s="194" t="s">
        <v>608</v>
      </c>
      <c r="D448" s="178" t="s">
        <v>208</v>
      </c>
      <c r="E448" s="179">
        <v>0.50128000000000006</v>
      </c>
      <c r="F448" s="180"/>
      <c r="G448" s="181">
        <f>ROUND(E448*F448,2)</f>
        <v>0</v>
      </c>
      <c r="H448" s="180"/>
      <c r="I448" s="181">
        <f>ROUND(E448*H448,2)</f>
        <v>0</v>
      </c>
      <c r="J448" s="180"/>
      <c r="K448" s="181">
        <f>ROUND(E448*J448,2)</f>
        <v>0</v>
      </c>
      <c r="L448" s="181">
        <v>21</v>
      </c>
      <c r="M448" s="181">
        <f>G448*(1+L448/100)</f>
        <v>0</v>
      </c>
      <c r="N448" s="181">
        <v>0</v>
      </c>
      <c r="O448" s="181">
        <f>ROUND(E448*N448,2)</f>
        <v>0</v>
      </c>
      <c r="P448" s="181">
        <v>0</v>
      </c>
      <c r="Q448" s="181">
        <f>ROUND(E448*P448,2)</f>
        <v>0</v>
      </c>
      <c r="R448" s="181" t="s">
        <v>585</v>
      </c>
      <c r="S448" s="181" t="s">
        <v>141</v>
      </c>
      <c r="T448" s="182" t="s">
        <v>141</v>
      </c>
      <c r="U448" s="163">
        <v>1.7400000000000002</v>
      </c>
      <c r="V448" s="163">
        <f>ROUND(E448*U448,2)</f>
        <v>0.87</v>
      </c>
      <c r="W448" s="163"/>
      <c r="X448" s="153"/>
      <c r="Y448" s="153"/>
      <c r="Z448" s="153"/>
      <c r="AA448" s="153"/>
      <c r="AB448" s="153"/>
      <c r="AC448" s="153"/>
      <c r="AD448" s="153"/>
      <c r="AE448" s="153"/>
      <c r="AF448" s="153"/>
      <c r="AG448" s="153" t="s">
        <v>557</v>
      </c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</row>
    <row r="449" spans="1:60" outlineLevel="1" x14ac:dyDescent="0.2">
      <c r="A449" s="160"/>
      <c r="B449" s="161"/>
      <c r="C449" s="253" t="s">
        <v>609</v>
      </c>
      <c r="D449" s="254"/>
      <c r="E449" s="254"/>
      <c r="F449" s="254"/>
      <c r="G449" s="254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53"/>
      <c r="Y449" s="153"/>
      <c r="Z449" s="153"/>
      <c r="AA449" s="153"/>
      <c r="AB449" s="153"/>
      <c r="AC449" s="153"/>
      <c r="AD449" s="153"/>
      <c r="AE449" s="153"/>
      <c r="AF449" s="153"/>
      <c r="AG449" s="153" t="s">
        <v>144</v>
      </c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x14ac:dyDescent="0.2">
      <c r="A450" s="170" t="s">
        <v>135</v>
      </c>
      <c r="B450" s="171" t="s">
        <v>85</v>
      </c>
      <c r="C450" s="193" t="s">
        <v>86</v>
      </c>
      <c r="D450" s="172"/>
      <c r="E450" s="173"/>
      <c r="F450" s="174"/>
      <c r="G450" s="174">
        <f>SUMIF(AG451:AG456,"&lt;&gt;NOR",G451:G456)</f>
        <v>0</v>
      </c>
      <c r="H450" s="174"/>
      <c r="I450" s="174">
        <f>SUM(I451:I456)</f>
        <v>0</v>
      </c>
      <c r="J450" s="174"/>
      <c r="K450" s="174">
        <f>SUM(K451:K456)</f>
        <v>0</v>
      </c>
      <c r="L450" s="174"/>
      <c r="M450" s="174">
        <f>SUM(M451:M456)</f>
        <v>0</v>
      </c>
      <c r="N450" s="174"/>
      <c r="O450" s="174">
        <f>SUM(O451:O456)</f>
        <v>0</v>
      </c>
      <c r="P450" s="174"/>
      <c r="Q450" s="174">
        <f>SUM(Q451:Q456)</f>
        <v>0.12</v>
      </c>
      <c r="R450" s="174"/>
      <c r="S450" s="174"/>
      <c r="T450" s="175"/>
      <c r="U450" s="169"/>
      <c r="V450" s="169">
        <f>SUM(V451:V456)</f>
        <v>2.25</v>
      </c>
      <c r="W450" s="169"/>
      <c r="AG450" t="s">
        <v>136</v>
      </c>
    </row>
    <row r="451" spans="1:60" outlineLevel="1" x14ac:dyDescent="0.2">
      <c r="A451" s="176">
        <v>111</v>
      </c>
      <c r="B451" s="177" t="s">
        <v>610</v>
      </c>
      <c r="C451" s="194" t="s">
        <v>611</v>
      </c>
      <c r="D451" s="178" t="s">
        <v>152</v>
      </c>
      <c r="E451" s="179">
        <v>3.9000000000000004</v>
      </c>
      <c r="F451" s="180"/>
      <c r="G451" s="181">
        <f>ROUND(E451*F451,2)</f>
        <v>0</v>
      </c>
      <c r="H451" s="180"/>
      <c r="I451" s="181">
        <f>ROUND(E451*H451,2)</f>
        <v>0</v>
      </c>
      <c r="J451" s="180"/>
      <c r="K451" s="181">
        <f>ROUND(E451*J451,2)</f>
        <v>0</v>
      </c>
      <c r="L451" s="181">
        <v>21</v>
      </c>
      <c r="M451" s="181">
        <f>G451*(1+L451/100)</f>
        <v>0</v>
      </c>
      <c r="N451" s="181">
        <v>0</v>
      </c>
      <c r="O451" s="181">
        <f>ROUND(E451*N451,2)</f>
        <v>0</v>
      </c>
      <c r="P451" s="181">
        <v>3.065E-2</v>
      </c>
      <c r="Q451" s="181">
        <f>ROUND(E451*P451,2)</f>
        <v>0.12</v>
      </c>
      <c r="R451" s="181" t="s">
        <v>612</v>
      </c>
      <c r="S451" s="181" t="s">
        <v>141</v>
      </c>
      <c r="T451" s="182" t="s">
        <v>141</v>
      </c>
      <c r="U451" s="163">
        <v>0.57600000000000007</v>
      </c>
      <c r="V451" s="163">
        <f>ROUND(E451*U451,2)</f>
        <v>2.25</v>
      </c>
      <c r="W451" s="163"/>
      <c r="X451" s="153"/>
      <c r="Y451" s="153"/>
      <c r="Z451" s="153"/>
      <c r="AA451" s="153"/>
      <c r="AB451" s="153"/>
      <c r="AC451" s="153"/>
      <c r="AD451" s="153"/>
      <c r="AE451" s="153"/>
      <c r="AF451" s="153"/>
      <c r="AG451" s="153" t="s">
        <v>562</v>
      </c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outlineLevel="1" x14ac:dyDescent="0.2">
      <c r="A452" s="160"/>
      <c r="B452" s="161"/>
      <c r="C452" s="253" t="s">
        <v>613</v>
      </c>
      <c r="D452" s="254"/>
      <c r="E452" s="254"/>
      <c r="F452" s="254"/>
      <c r="G452" s="254"/>
      <c r="H452" s="163"/>
      <c r="I452" s="163"/>
      <c r="J452" s="163"/>
      <c r="K452" s="163"/>
      <c r="L452" s="163"/>
      <c r="M452" s="163"/>
      <c r="N452" s="163"/>
      <c r="O452" s="163"/>
      <c r="P452" s="163"/>
      <c r="Q452" s="163"/>
      <c r="R452" s="163"/>
      <c r="S452" s="163"/>
      <c r="T452" s="163"/>
      <c r="U452" s="163"/>
      <c r="V452" s="163"/>
      <c r="W452" s="163"/>
      <c r="X452" s="153"/>
      <c r="Y452" s="153"/>
      <c r="Z452" s="153"/>
      <c r="AA452" s="153"/>
      <c r="AB452" s="153"/>
      <c r="AC452" s="153"/>
      <c r="AD452" s="153"/>
      <c r="AE452" s="153"/>
      <c r="AF452" s="153"/>
      <c r="AG452" s="153" t="s">
        <v>144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outlineLevel="1" x14ac:dyDescent="0.2">
      <c r="A453" s="160"/>
      <c r="B453" s="161"/>
      <c r="C453" s="195" t="s">
        <v>614</v>
      </c>
      <c r="D453" s="165"/>
      <c r="E453" s="166"/>
      <c r="F453" s="163"/>
      <c r="G453" s="163"/>
      <c r="H453" s="163"/>
      <c r="I453" s="163"/>
      <c r="J453" s="163"/>
      <c r="K453" s="163"/>
      <c r="L453" s="163"/>
      <c r="M453" s="163"/>
      <c r="N453" s="163"/>
      <c r="O453" s="163"/>
      <c r="P453" s="163"/>
      <c r="Q453" s="163"/>
      <c r="R453" s="163"/>
      <c r="S453" s="163"/>
      <c r="T453" s="163"/>
      <c r="U453" s="163"/>
      <c r="V453" s="163"/>
      <c r="W453" s="163"/>
      <c r="X453" s="153"/>
      <c r="Y453" s="153"/>
      <c r="Z453" s="153"/>
      <c r="AA453" s="153"/>
      <c r="AB453" s="153"/>
      <c r="AC453" s="153"/>
      <c r="AD453" s="153"/>
      <c r="AE453" s="153"/>
      <c r="AF453" s="153"/>
      <c r="AG453" s="153" t="s">
        <v>146</v>
      </c>
      <c r="AH453" s="153">
        <v>0</v>
      </c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outlineLevel="1" x14ac:dyDescent="0.2">
      <c r="A454" s="160"/>
      <c r="B454" s="161"/>
      <c r="C454" s="195" t="s">
        <v>615</v>
      </c>
      <c r="D454" s="165"/>
      <c r="E454" s="166">
        <v>1</v>
      </c>
      <c r="F454" s="163"/>
      <c r="G454" s="163"/>
      <c r="H454" s="163"/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  <c r="T454" s="163"/>
      <c r="U454" s="163"/>
      <c r="V454" s="163"/>
      <c r="W454" s="163"/>
      <c r="X454" s="153"/>
      <c r="Y454" s="153"/>
      <c r="Z454" s="153"/>
      <c r="AA454" s="153"/>
      <c r="AB454" s="153"/>
      <c r="AC454" s="153"/>
      <c r="AD454" s="153"/>
      <c r="AE454" s="153"/>
      <c r="AF454" s="153"/>
      <c r="AG454" s="153" t="s">
        <v>146</v>
      </c>
      <c r="AH454" s="153">
        <v>0</v>
      </c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outlineLevel="1" x14ac:dyDescent="0.2">
      <c r="A455" s="160"/>
      <c r="B455" s="161"/>
      <c r="C455" s="195" t="s">
        <v>616</v>
      </c>
      <c r="D455" s="165"/>
      <c r="E455" s="166">
        <v>0.60000000000000009</v>
      </c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3"/>
      <c r="X455" s="153"/>
      <c r="Y455" s="153"/>
      <c r="Z455" s="153"/>
      <c r="AA455" s="153"/>
      <c r="AB455" s="153"/>
      <c r="AC455" s="153"/>
      <c r="AD455" s="153"/>
      <c r="AE455" s="153"/>
      <c r="AF455" s="153"/>
      <c r="AG455" s="153" t="s">
        <v>146</v>
      </c>
      <c r="AH455" s="153">
        <v>0</v>
      </c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</row>
    <row r="456" spans="1:60" outlineLevel="1" x14ac:dyDescent="0.2">
      <c r="A456" s="160"/>
      <c r="B456" s="161"/>
      <c r="C456" s="195" t="s">
        <v>617</v>
      </c>
      <c r="D456" s="165"/>
      <c r="E456" s="166">
        <v>2.3000000000000003</v>
      </c>
      <c r="F456" s="163"/>
      <c r="G456" s="163"/>
      <c r="H456" s="163"/>
      <c r="I456" s="163"/>
      <c r="J456" s="163"/>
      <c r="K456" s="163"/>
      <c r="L456" s="163"/>
      <c r="M456" s="163"/>
      <c r="N456" s="163"/>
      <c r="O456" s="163"/>
      <c r="P456" s="163"/>
      <c r="Q456" s="163"/>
      <c r="R456" s="163"/>
      <c r="S456" s="163"/>
      <c r="T456" s="163"/>
      <c r="U456" s="163"/>
      <c r="V456" s="163"/>
      <c r="W456" s="163"/>
      <c r="X456" s="153"/>
      <c r="Y456" s="153"/>
      <c r="Z456" s="153"/>
      <c r="AA456" s="153"/>
      <c r="AB456" s="153"/>
      <c r="AC456" s="153"/>
      <c r="AD456" s="153"/>
      <c r="AE456" s="153"/>
      <c r="AF456" s="153"/>
      <c r="AG456" s="153" t="s">
        <v>146</v>
      </c>
      <c r="AH456" s="153">
        <v>0</v>
      </c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</row>
    <row r="457" spans="1:60" x14ac:dyDescent="0.2">
      <c r="A457" s="170" t="s">
        <v>135</v>
      </c>
      <c r="B457" s="171" t="s">
        <v>87</v>
      </c>
      <c r="C457" s="193" t="s">
        <v>88</v>
      </c>
      <c r="D457" s="172"/>
      <c r="E457" s="173"/>
      <c r="F457" s="174"/>
      <c r="G457" s="174">
        <f>SUMIF(AG458:AG460,"&lt;&gt;NOR",G458:G460)</f>
        <v>0</v>
      </c>
      <c r="H457" s="174"/>
      <c r="I457" s="174">
        <f>SUM(I458:I460)</f>
        <v>0</v>
      </c>
      <c r="J457" s="174"/>
      <c r="K457" s="174">
        <f>SUM(K458:K460)</f>
        <v>0</v>
      </c>
      <c r="L457" s="174"/>
      <c r="M457" s="174">
        <f>SUM(M458:M460)</f>
        <v>0</v>
      </c>
      <c r="N457" s="174"/>
      <c r="O457" s="174">
        <f>SUM(O458:O460)</f>
        <v>0</v>
      </c>
      <c r="P457" s="174"/>
      <c r="Q457" s="174">
        <f>SUM(Q458:Q460)</f>
        <v>0.02</v>
      </c>
      <c r="R457" s="174"/>
      <c r="S457" s="174"/>
      <c r="T457" s="175"/>
      <c r="U457" s="169"/>
      <c r="V457" s="169">
        <f>SUM(V458:V460)</f>
        <v>0.28000000000000003</v>
      </c>
      <c r="W457" s="169"/>
      <c r="AG457" t="s">
        <v>136</v>
      </c>
    </row>
    <row r="458" spans="1:60" ht="22.5" outlineLevel="1" x14ac:dyDescent="0.2">
      <c r="A458" s="176">
        <v>112</v>
      </c>
      <c r="B458" s="177" t="s">
        <v>618</v>
      </c>
      <c r="C458" s="194" t="s">
        <v>619</v>
      </c>
      <c r="D458" s="178" t="s">
        <v>244</v>
      </c>
      <c r="E458" s="179">
        <v>1</v>
      </c>
      <c r="F458" s="180"/>
      <c r="G458" s="181">
        <f>ROUND(E458*F458,2)</f>
        <v>0</v>
      </c>
      <c r="H458" s="180"/>
      <c r="I458" s="181">
        <f>ROUND(E458*H458,2)</f>
        <v>0</v>
      </c>
      <c r="J458" s="180"/>
      <c r="K458" s="181">
        <f>ROUND(E458*J458,2)</f>
        <v>0</v>
      </c>
      <c r="L458" s="181">
        <v>21</v>
      </c>
      <c r="M458" s="181">
        <f>G458*(1+L458/100)</f>
        <v>0</v>
      </c>
      <c r="N458" s="181">
        <v>5.0000000000000002E-5</v>
      </c>
      <c r="O458" s="181">
        <f>ROUND(E458*N458,2)</f>
        <v>0</v>
      </c>
      <c r="P458" s="181">
        <v>2.3260000000000003E-2</v>
      </c>
      <c r="Q458" s="181">
        <f>ROUND(E458*P458,2)</f>
        <v>0.02</v>
      </c>
      <c r="R458" s="181" t="s">
        <v>620</v>
      </c>
      <c r="S458" s="181" t="s">
        <v>141</v>
      </c>
      <c r="T458" s="182" t="s">
        <v>141</v>
      </c>
      <c r="U458" s="163">
        <v>0.27800000000000002</v>
      </c>
      <c r="V458" s="163">
        <f>ROUND(E458*U458,2)</f>
        <v>0.28000000000000003</v>
      </c>
      <c r="W458" s="163"/>
      <c r="X458" s="153"/>
      <c r="Y458" s="153"/>
      <c r="Z458" s="153"/>
      <c r="AA458" s="153"/>
      <c r="AB458" s="153"/>
      <c r="AC458" s="153"/>
      <c r="AD458" s="153"/>
      <c r="AE458" s="153"/>
      <c r="AF458" s="153"/>
      <c r="AG458" s="153" t="s">
        <v>562</v>
      </c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</row>
    <row r="459" spans="1:60" outlineLevel="1" x14ac:dyDescent="0.2">
      <c r="A459" s="160"/>
      <c r="B459" s="161"/>
      <c r="C459" s="195" t="s">
        <v>621</v>
      </c>
      <c r="D459" s="165"/>
      <c r="E459" s="166"/>
      <c r="F459" s="163"/>
      <c r="G459" s="163"/>
      <c r="H459" s="163"/>
      <c r="I459" s="163"/>
      <c r="J459" s="163"/>
      <c r="K459" s="163"/>
      <c r="L459" s="163"/>
      <c r="M459" s="163"/>
      <c r="N459" s="163"/>
      <c r="O459" s="163"/>
      <c r="P459" s="163"/>
      <c r="Q459" s="163"/>
      <c r="R459" s="163"/>
      <c r="S459" s="163"/>
      <c r="T459" s="163"/>
      <c r="U459" s="163"/>
      <c r="V459" s="163"/>
      <c r="W459" s="163"/>
      <c r="X459" s="153"/>
      <c r="Y459" s="153"/>
      <c r="Z459" s="153"/>
      <c r="AA459" s="153"/>
      <c r="AB459" s="153"/>
      <c r="AC459" s="153"/>
      <c r="AD459" s="153"/>
      <c r="AE459" s="153"/>
      <c r="AF459" s="153"/>
      <c r="AG459" s="153" t="s">
        <v>146</v>
      </c>
      <c r="AH459" s="153">
        <v>0</v>
      </c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</row>
    <row r="460" spans="1:60" outlineLevel="1" x14ac:dyDescent="0.2">
      <c r="A460" s="160"/>
      <c r="B460" s="161"/>
      <c r="C460" s="195" t="s">
        <v>622</v>
      </c>
      <c r="D460" s="165"/>
      <c r="E460" s="166">
        <v>1</v>
      </c>
      <c r="F460" s="163"/>
      <c r="G460" s="163"/>
      <c r="H460" s="163"/>
      <c r="I460" s="163"/>
      <c r="J460" s="163"/>
      <c r="K460" s="163"/>
      <c r="L460" s="163"/>
      <c r="M460" s="163"/>
      <c r="N460" s="163"/>
      <c r="O460" s="163"/>
      <c r="P460" s="163"/>
      <c r="Q460" s="163"/>
      <c r="R460" s="163"/>
      <c r="S460" s="163"/>
      <c r="T460" s="163"/>
      <c r="U460" s="163"/>
      <c r="V460" s="163"/>
      <c r="W460" s="163"/>
      <c r="X460" s="153"/>
      <c r="Y460" s="153"/>
      <c r="Z460" s="153"/>
      <c r="AA460" s="153"/>
      <c r="AB460" s="153"/>
      <c r="AC460" s="153"/>
      <c r="AD460" s="153"/>
      <c r="AE460" s="153"/>
      <c r="AF460" s="153"/>
      <c r="AG460" s="153" t="s">
        <v>146</v>
      </c>
      <c r="AH460" s="153">
        <v>0</v>
      </c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</row>
    <row r="461" spans="1:60" x14ac:dyDescent="0.2">
      <c r="A461" s="170" t="s">
        <v>135</v>
      </c>
      <c r="B461" s="171" t="s">
        <v>89</v>
      </c>
      <c r="C461" s="193" t="s">
        <v>90</v>
      </c>
      <c r="D461" s="172"/>
      <c r="E461" s="173"/>
      <c r="F461" s="174"/>
      <c r="G461" s="174">
        <f>SUMIF(AG462:AG470,"&lt;&gt;NOR",G462:G470)</f>
        <v>0</v>
      </c>
      <c r="H461" s="174"/>
      <c r="I461" s="174">
        <f>SUM(I462:I470)</f>
        <v>0</v>
      </c>
      <c r="J461" s="174"/>
      <c r="K461" s="174">
        <f>SUM(K462:K470)</f>
        <v>0</v>
      </c>
      <c r="L461" s="174"/>
      <c r="M461" s="174">
        <f>SUM(M462:M470)</f>
        <v>0</v>
      </c>
      <c r="N461" s="174"/>
      <c r="O461" s="174">
        <f>SUM(O462:O470)</f>
        <v>0.02</v>
      </c>
      <c r="P461" s="174"/>
      <c r="Q461" s="174">
        <f>SUM(Q462:Q470)</f>
        <v>0</v>
      </c>
      <c r="R461" s="174"/>
      <c r="S461" s="174"/>
      <c r="T461" s="175"/>
      <c r="U461" s="169"/>
      <c r="V461" s="169">
        <f>SUM(V462:V470)</f>
        <v>5.52</v>
      </c>
      <c r="W461" s="169"/>
      <c r="AG461" t="s">
        <v>136</v>
      </c>
    </row>
    <row r="462" spans="1:60" ht="33.75" outlineLevel="1" x14ac:dyDescent="0.2">
      <c r="A462" s="176">
        <v>113</v>
      </c>
      <c r="B462" s="177" t="s">
        <v>623</v>
      </c>
      <c r="C462" s="194" t="s">
        <v>624</v>
      </c>
      <c r="D462" s="178" t="s">
        <v>152</v>
      </c>
      <c r="E462" s="179">
        <v>5.0200000000000005</v>
      </c>
      <c r="F462" s="180"/>
      <c r="G462" s="181">
        <f>ROUND(E462*F462,2)</f>
        <v>0</v>
      </c>
      <c r="H462" s="180"/>
      <c r="I462" s="181">
        <f>ROUND(E462*H462,2)</f>
        <v>0</v>
      </c>
      <c r="J462" s="180"/>
      <c r="K462" s="181">
        <f>ROUND(E462*J462,2)</f>
        <v>0</v>
      </c>
      <c r="L462" s="181">
        <v>21</v>
      </c>
      <c r="M462" s="181">
        <f>G462*(1+L462/100)</f>
        <v>0</v>
      </c>
      <c r="N462" s="181">
        <v>2.99E-3</v>
      </c>
      <c r="O462" s="181">
        <f>ROUND(E462*N462,2)</f>
        <v>0.02</v>
      </c>
      <c r="P462" s="181">
        <v>0</v>
      </c>
      <c r="Q462" s="181">
        <f>ROUND(E462*P462,2)</f>
        <v>0</v>
      </c>
      <c r="R462" s="181" t="s">
        <v>625</v>
      </c>
      <c r="S462" s="181" t="s">
        <v>141</v>
      </c>
      <c r="T462" s="182" t="s">
        <v>141</v>
      </c>
      <c r="U462" s="163">
        <v>0.87345000000000006</v>
      </c>
      <c r="V462" s="163">
        <f>ROUND(E462*U462,2)</f>
        <v>4.38</v>
      </c>
      <c r="W462" s="163"/>
      <c r="X462" s="153"/>
      <c r="Y462" s="153"/>
      <c r="Z462" s="153"/>
      <c r="AA462" s="153"/>
      <c r="AB462" s="153"/>
      <c r="AC462" s="153"/>
      <c r="AD462" s="153"/>
      <c r="AE462" s="153"/>
      <c r="AF462" s="153"/>
      <c r="AG462" s="153" t="s">
        <v>562</v>
      </c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</row>
    <row r="463" spans="1:60" outlineLevel="1" x14ac:dyDescent="0.2">
      <c r="A463" s="160"/>
      <c r="B463" s="161"/>
      <c r="C463" s="195" t="s">
        <v>626</v>
      </c>
      <c r="D463" s="165"/>
      <c r="E463" s="166">
        <v>2.12</v>
      </c>
      <c r="F463" s="163"/>
      <c r="G463" s="163"/>
      <c r="H463" s="163"/>
      <c r="I463" s="163"/>
      <c r="J463" s="163"/>
      <c r="K463" s="163"/>
      <c r="L463" s="163"/>
      <c r="M463" s="163"/>
      <c r="N463" s="163"/>
      <c r="O463" s="163"/>
      <c r="P463" s="163"/>
      <c r="Q463" s="163"/>
      <c r="R463" s="163"/>
      <c r="S463" s="163"/>
      <c r="T463" s="163"/>
      <c r="U463" s="163"/>
      <c r="V463" s="163"/>
      <c r="W463" s="163"/>
      <c r="X463" s="153"/>
      <c r="Y463" s="153"/>
      <c r="Z463" s="153"/>
      <c r="AA463" s="153"/>
      <c r="AB463" s="153"/>
      <c r="AC463" s="153"/>
      <c r="AD463" s="153"/>
      <c r="AE463" s="153"/>
      <c r="AF463" s="153"/>
      <c r="AG463" s="153" t="s">
        <v>146</v>
      </c>
      <c r="AH463" s="153">
        <v>0</v>
      </c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</row>
    <row r="464" spans="1:60" outlineLevel="1" x14ac:dyDescent="0.2">
      <c r="A464" s="160"/>
      <c r="B464" s="161"/>
      <c r="C464" s="195" t="s">
        <v>627</v>
      </c>
      <c r="D464" s="165"/>
      <c r="E464" s="166">
        <v>2.9000000000000004</v>
      </c>
      <c r="F464" s="163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3"/>
      <c r="X464" s="153"/>
      <c r="Y464" s="153"/>
      <c r="Z464" s="153"/>
      <c r="AA464" s="153"/>
      <c r="AB464" s="153"/>
      <c r="AC464" s="153"/>
      <c r="AD464" s="153"/>
      <c r="AE464" s="153"/>
      <c r="AF464" s="153"/>
      <c r="AG464" s="153" t="s">
        <v>146</v>
      </c>
      <c r="AH464" s="153">
        <v>0</v>
      </c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</row>
    <row r="465" spans="1:60" ht="33.75" outlineLevel="1" x14ac:dyDescent="0.2">
      <c r="A465" s="176">
        <v>114</v>
      </c>
      <c r="B465" s="177" t="s">
        <v>628</v>
      </c>
      <c r="C465" s="194" t="s">
        <v>629</v>
      </c>
      <c r="D465" s="178" t="s">
        <v>152</v>
      </c>
      <c r="E465" s="179">
        <v>0.95000000000000007</v>
      </c>
      <c r="F465" s="180"/>
      <c r="G465" s="181">
        <f>ROUND(E465*F465,2)</f>
        <v>0</v>
      </c>
      <c r="H465" s="180"/>
      <c r="I465" s="181">
        <f>ROUND(E465*H465,2)</f>
        <v>0</v>
      </c>
      <c r="J465" s="180"/>
      <c r="K465" s="181">
        <f>ROUND(E465*J465,2)</f>
        <v>0</v>
      </c>
      <c r="L465" s="181">
        <v>21</v>
      </c>
      <c r="M465" s="181">
        <f>G465*(1+L465/100)</f>
        <v>0</v>
      </c>
      <c r="N465" s="181">
        <v>3.4100000000000003E-3</v>
      </c>
      <c r="O465" s="181">
        <f>ROUND(E465*N465,2)</f>
        <v>0</v>
      </c>
      <c r="P465" s="181">
        <v>0</v>
      </c>
      <c r="Q465" s="181">
        <f>ROUND(E465*P465,2)</f>
        <v>0</v>
      </c>
      <c r="R465" s="181" t="s">
        <v>625</v>
      </c>
      <c r="S465" s="181" t="s">
        <v>141</v>
      </c>
      <c r="T465" s="182" t="s">
        <v>141</v>
      </c>
      <c r="U465" s="163">
        <v>0.84500000000000008</v>
      </c>
      <c r="V465" s="163">
        <f>ROUND(E465*U465,2)</f>
        <v>0.8</v>
      </c>
      <c r="W465" s="163"/>
      <c r="X465" s="153"/>
      <c r="Y465" s="153"/>
      <c r="Z465" s="153"/>
      <c r="AA465" s="153"/>
      <c r="AB465" s="153"/>
      <c r="AC465" s="153"/>
      <c r="AD465" s="153"/>
      <c r="AE465" s="153"/>
      <c r="AF465" s="153"/>
      <c r="AG465" s="153" t="s">
        <v>562</v>
      </c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</row>
    <row r="466" spans="1:60" outlineLevel="1" x14ac:dyDescent="0.2">
      <c r="A466" s="160"/>
      <c r="B466" s="161"/>
      <c r="C466" s="195" t="s">
        <v>630</v>
      </c>
      <c r="D466" s="165"/>
      <c r="E466" s="166">
        <v>0.95000000000000007</v>
      </c>
      <c r="F466" s="163"/>
      <c r="G466" s="163"/>
      <c r="H466" s="163"/>
      <c r="I466" s="163"/>
      <c r="J466" s="163"/>
      <c r="K466" s="163"/>
      <c r="L466" s="163"/>
      <c r="M466" s="163"/>
      <c r="N466" s="163"/>
      <c r="O466" s="163"/>
      <c r="P466" s="163"/>
      <c r="Q466" s="163"/>
      <c r="R466" s="163"/>
      <c r="S466" s="163"/>
      <c r="T466" s="163"/>
      <c r="U466" s="163"/>
      <c r="V466" s="163"/>
      <c r="W466" s="163"/>
      <c r="X466" s="153"/>
      <c r="Y466" s="153"/>
      <c r="Z466" s="153"/>
      <c r="AA466" s="153"/>
      <c r="AB466" s="153"/>
      <c r="AC466" s="153"/>
      <c r="AD466" s="153"/>
      <c r="AE466" s="153"/>
      <c r="AF466" s="153"/>
      <c r="AG466" s="153" t="s">
        <v>146</v>
      </c>
      <c r="AH466" s="153">
        <v>0</v>
      </c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</row>
    <row r="467" spans="1:60" outlineLevel="1" x14ac:dyDescent="0.2">
      <c r="A467" s="176">
        <v>115</v>
      </c>
      <c r="B467" s="177" t="s">
        <v>631</v>
      </c>
      <c r="C467" s="194" t="s">
        <v>632</v>
      </c>
      <c r="D467" s="178" t="s">
        <v>152</v>
      </c>
      <c r="E467" s="179">
        <v>2.7</v>
      </c>
      <c r="F467" s="180"/>
      <c r="G467" s="181">
        <f>ROUND(E467*F467,2)</f>
        <v>0</v>
      </c>
      <c r="H467" s="180"/>
      <c r="I467" s="181">
        <f>ROUND(E467*H467,2)</f>
        <v>0</v>
      </c>
      <c r="J467" s="180"/>
      <c r="K467" s="181">
        <f>ROUND(E467*J467,2)</f>
        <v>0</v>
      </c>
      <c r="L467" s="181">
        <v>21</v>
      </c>
      <c r="M467" s="181">
        <f>G467*(1+L467/100)</f>
        <v>0</v>
      </c>
      <c r="N467" s="181">
        <v>0</v>
      </c>
      <c r="O467" s="181">
        <f>ROUND(E467*N467,2)</f>
        <v>0</v>
      </c>
      <c r="P467" s="181">
        <v>1.3500000000000001E-3</v>
      </c>
      <c r="Q467" s="181">
        <f>ROUND(E467*P467,2)</f>
        <v>0</v>
      </c>
      <c r="R467" s="181" t="s">
        <v>625</v>
      </c>
      <c r="S467" s="181" t="s">
        <v>141</v>
      </c>
      <c r="T467" s="182" t="s">
        <v>141</v>
      </c>
      <c r="U467" s="163">
        <v>9.2000000000000012E-2</v>
      </c>
      <c r="V467" s="163">
        <f>ROUND(E467*U467,2)</f>
        <v>0.25</v>
      </c>
      <c r="W467" s="163"/>
      <c r="X467" s="153"/>
      <c r="Y467" s="153"/>
      <c r="Z467" s="153"/>
      <c r="AA467" s="153"/>
      <c r="AB467" s="153"/>
      <c r="AC467" s="153"/>
      <c r="AD467" s="153"/>
      <c r="AE467" s="153"/>
      <c r="AF467" s="153"/>
      <c r="AG467" s="153" t="s">
        <v>562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</row>
    <row r="468" spans="1:60" outlineLevel="1" x14ac:dyDescent="0.2">
      <c r="A468" s="160"/>
      <c r="B468" s="161"/>
      <c r="C468" s="195" t="s">
        <v>633</v>
      </c>
      <c r="D468" s="165"/>
      <c r="E468" s="166">
        <v>2.7</v>
      </c>
      <c r="F468" s="163"/>
      <c r="G468" s="163"/>
      <c r="H468" s="163"/>
      <c r="I468" s="163"/>
      <c r="J468" s="163"/>
      <c r="K468" s="163"/>
      <c r="L468" s="163"/>
      <c r="M468" s="163"/>
      <c r="N468" s="163"/>
      <c r="O468" s="163"/>
      <c r="P468" s="163"/>
      <c r="Q468" s="163"/>
      <c r="R468" s="163"/>
      <c r="S468" s="163"/>
      <c r="T468" s="163"/>
      <c r="U468" s="163"/>
      <c r="V468" s="163"/>
      <c r="W468" s="163"/>
      <c r="X468" s="153"/>
      <c r="Y468" s="153"/>
      <c r="Z468" s="153"/>
      <c r="AA468" s="153"/>
      <c r="AB468" s="153"/>
      <c r="AC468" s="153"/>
      <c r="AD468" s="153"/>
      <c r="AE468" s="153"/>
      <c r="AF468" s="153"/>
      <c r="AG468" s="153" t="s">
        <v>146</v>
      </c>
      <c r="AH468" s="153">
        <v>0</v>
      </c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</row>
    <row r="469" spans="1:60" outlineLevel="1" x14ac:dyDescent="0.2">
      <c r="A469" s="176">
        <v>116</v>
      </c>
      <c r="B469" s="177" t="s">
        <v>634</v>
      </c>
      <c r="C469" s="194" t="s">
        <v>635</v>
      </c>
      <c r="D469" s="178" t="s">
        <v>208</v>
      </c>
      <c r="E469" s="179">
        <v>1.8250000000000002E-2</v>
      </c>
      <c r="F469" s="180"/>
      <c r="G469" s="181">
        <f>ROUND(E469*F469,2)</f>
        <v>0</v>
      </c>
      <c r="H469" s="180"/>
      <c r="I469" s="181">
        <f>ROUND(E469*H469,2)</f>
        <v>0</v>
      </c>
      <c r="J469" s="180"/>
      <c r="K469" s="181">
        <f>ROUND(E469*J469,2)</f>
        <v>0</v>
      </c>
      <c r="L469" s="181">
        <v>21</v>
      </c>
      <c r="M469" s="181">
        <f>G469*(1+L469/100)</f>
        <v>0</v>
      </c>
      <c r="N469" s="181">
        <v>0</v>
      </c>
      <c r="O469" s="181">
        <f>ROUND(E469*N469,2)</f>
        <v>0</v>
      </c>
      <c r="P469" s="181">
        <v>0</v>
      </c>
      <c r="Q469" s="181">
        <f>ROUND(E469*P469,2)</f>
        <v>0</v>
      </c>
      <c r="R469" s="181" t="s">
        <v>625</v>
      </c>
      <c r="S469" s="181" t="s">
        <v>141</v>
      </c>
      <c r="T469" s="182" t="s">
        <v>141</v>
      </c>
      <c r="U469" s="163">
        <v>4.7370000000000001</v>
      </c>
      <c r="V469" s="163">
        <f>ROUND(E469*U469,2)</f>
        <v>0.09</v>
      </c>
      <c r="W469" s="163"/>
      <c r="X469" s="153"/>
      <c r="Y469" s="153"/>
      <c r="Z469" s="153"/>
      <c r="AA469" s="153"/>
      <c r="AB469" s="153"/>
      <c r="AC469" s="153"/>
      <c r="AD469" s="153"/>
      <c r="AE469" s="153"/>
      <c r="AF469" s="153"/>
      <c r="AG469" s="153" t="s">
        <v>557</v>
      </c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</row>
    <row r="470" spans="1:60" outlineLevel="1" x14ac:dyDescent="0.2">
      <c r="A470" s="160"/>
      <c r="B470" s="161"/>
      <c r="C470" s="253" t="s">
        <v>609</v>
      </c>
      <c r="D470" s="254"/>
      <c r="E470" s="254"/>
      <c r="F470" s="254"/>
      <c r="G470" s="254"/>
      <c r="H470" s="163"/>
      <c r="I470" s="163"/>
      <c r="J470" s="163"/>
      <c r="K470" s="163"/>
      <c r="L470" s="163"/>
      <c r="M470" s="163"/>
      <c r="N470" s="163"/>
      <c r="O470" s="163"/>
      <c r="P470" s="163"/>
      <c r="Q470" s="163"/>
      <c r="R470" s="163"/>
      <c r="S470" s="163"/>
      <c r="T470" s="163"/>
      <c r="U470" s="163"/>
      <c r="V470" s="163"/>
      <c r="W470" s="163"/>
      <c r="X470" s="153"/>
      <c r="Y470" s="153"/>
      <c r="Z470" s="153"/>
      <c r="AA470" s="153"/>
      <c r="AB470" s="153"/>
      <c r="AC470" s="153"/>
      <c r="AD470" s="153"/>
      <c r="AE470" s="153"/>
      <c r="AF470" s="153"/>
      <c r="AG470" s="153" t="s">
        <v>144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</row>
    <row r="471" spans="1:60" x14ac:dyDescent="0.2">
      <c r="A471" s="170" t="s">
        <v>135</v>
      </c>
      <c r="B471" s="171" t="s">
        <v>91</v>
      </c>
      <c r="C471" s="193" t="s">
        <v>92</v>
      </c>
      <c r="D471" s="172"/>
      <c r="E471" s="173"/>
      <c r="F471" s="174"/>
      <c r="G471" s="174">
        <f>SUMIF(AG472:AG475,"&lt;&gt;NOR",G472:G475)</f>
        <v>0</v>
      </c>
      <c r="H471" s="174"/>
      <c r="I471" s="174">
        <f>SUM(I472:I475)</f>
        <v>0</v>
      </c>
      <c r="J471" s="174"/>
      <c r="K471" s="174">
        <f>SUM(K472:K475)</f>
        <v>0</v>
      </c>
      <c r="L471" s="174"/>
      <c r="M471" s="174">
        <f>SUM(M472:M475)</f>
        <v>0</v>
      </c>
      <c r="N471" s="174"/>
      <c r="O471" s="174">
        <f>SUM(O472:O475)</f>
        <v>0</v>
      </c>
      <c r="P471" s="174"/>
      <c r="Q471" s="174">
        <f>SUM(Q472:Q475)</f>
        <v>0</v>
      </c>
      <c r="R471" s="174"/>
      <c r="S471" s="174"/>
      <c r="T471" s="175"/>
      <c r="U471" s="169"/>
      <c r="V471" s="169">
        <f>SUM(V472:V475)</f>
        <v>0</v>
      </c>
      <c r="W471" s="169"/>
      <c r="AG471" t="s">
        <v>136</v>
      </c>
    </row>
    <row r="472" spans="1:60" ht="22.5" outlineLevel="1" x14ac:dyDescent="0.2">
      <c r="A472" s="176">
        <v>117</v>
      </c>
      <c r="B472" s="177" t="s">
        <v>636</v>
      </c>
      <c r="C472" s="194" t="s">
        <v>637</v>
      </c>
      <c r="D472" s="178" t="s">
        <v>244</v>
      </c>
      <c r="E472" s="179">
        <v>2</v>
      </c>
      <c r="F472" s="180"/>
      <c r="G472" s="181">
        <f>ROUND(E472*F472,2)</f>
        <v>0</v>
      </c>
      <c r="H472" s="180"/>
      <c r="I472" s="181">
        <f>ROUND(E472*H472,2)</f>
        <v>0</v>
      </c>
      <c r="J472" s="180"/>
      <c r="K472" s="181">
        <f>ROUND(E472*J472,2)</f>
        <v>0</v>
      </c>
      <c r="L472" s="181">
        <v>21</v>
      </c>
      <c r="M472" s="181">
        <f>G472*(1+L472/100)</f>
        <v>0</v>
      </c>
      <c r="N472" s="181">
        <v>0</v>
      </c>
      <c r="O472" s="181">
        <f>ROUND(E472*N472,2)</f>
        <v>0</v>
      </c>
      <c r="P472" s="181">
        <v>0</v>
      </c>
      <c r="Q472" s="181">
        <f>ROUND(E472*P472,2)</f>
        <v>0</v>
      </c>
      <c r="R472" s="181"/>
      <c r="S472" s="181" t="s">
        <v>284</v>
      </c>
      <c r="T472" s="182" t="s">
        <v>285</v>
      </c>
      <c r="U472" s="163">
        <v>0</v>
      </c>
      <c r="V472" s="163">
        <f>ROUND(E472*U472,2)</f>
        <v>0</v>
      </c>
      <c r="W472" s="163"/>
      <c r="X472" s="153"/>
      <c r="Y472" s="153"/>
      <c r="Z472" s="153"/>
      <c r="AA472" s="153"/>
      <c r="AB472" s="153"/>
      <c r="AC472" s="153"/>
      <c r="AD472" s="153"/>
      <c r="AE472" s="153"/>
      <c r="AF472" s="153"/>
      <c r="AG472" s="153" t="s">
        <v>290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</row>
    <row r="473" spans="1:60" outlineLevel="1" x14ac:dyDescent="0.2">
      <c r="A473" s="160"/>
      <c r="B473" s="161"/>
      <c r="C473" s="195" t="s">
        <v>638</v>
      </c>
      <c r="D473" s="165"/>
      <c r="E473" s="166">
        <v>2</v>
      </c>
      <c r="F473" s="163"/>
      <c r="G473" s="163"/>
      <c r="H473" s="163"/>
      <c r="I473" s="163"/>
      <c r="J473" s="163"/>
      <c r="K473" s="163"/>
      <c r="L473" s="163"/>
      <c r="M473" s="163"/>
      <c r="N473" s="163"/>
      <c r="O473" s="163"/>
      <c r="P473" s="163"/>
      <c r="Q473" s="163"/>
      <c r="R473" s="163"/>
      <c r="S473" s="163"/>
      <c r="T473" s="163"/>
      <c r="U473" s="163"/>
      <c r="V473" s="163"/>
      <c r="W473" s="163"/>
      <c r="X473" s="153"/>
      <c r="Y473" s="153"/>
      <c r="Z473" s="153"/>
      <c r="AA473" s="153"/>
      <c r="AB473" s="153"/>
      <c r="AC473" s="153"/>
      <c r="AD473" s="153"/>
      <c r="AE473" s="153"/>
      <c r="AF473" s="153"/>
      <c r="AG473" s="153" t="s">
        <v>146</v>
      </c>
      <c r="AH473" s="153">
        <v>0</v>
      </c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</row>
    <row r="474" spans="1:60" outlineLevel="1" x14ac:dyDescent="0.2">
      <c r="A474" s="160">
        <v>118</v>
      </c>
      <c r="B474" s="161" t="s">
        <v>639</v>
      </c>
      <c r="C474" s="198" t="s">
        <v>640</v>
      </c>
      <c r="D474" s="162" t="s">
        <v>0</v>
      </c>
      <c r="E474" s="184"/>
      <c r="F474" s="164"/>
      <c r="G474" s="163">
        <f>ROUND(E474*F474,2)</f>
        <v>0</v>
      </c>
      <c r="H474" s="164"/>
      <c r="I474" s="163">
        <f>ROUND(E474*H474,2)</f>
        <v>0</v>
      </c>
      <c r="J474" s="164"/>
      <c r="K474" s="163">
        <f>ROUND(E474*J474,2)</f>
        <v>0</v>
      </c>
      <c r="L474" s="163">
        <v>21</v>
      </c>
      <c r="M474" s="163">
        <f>G474*(1+L474/100)</f>
        <v>0</v>
      </c>
      <c r="N474" s="163">
        <v>0</v>
      </c>
      <c r="O474" s="163">
        <f>ROUND(E474*N474,2)</f>
        <v>0</v>
      </c>
      <c r="P474" s="163">
        <v>0</v>
      </c>
      <c r="Q474" s="163">
        <f>ROUND(E474*P474,2)</f>
        <v>0</v>
      </c>
      <c r="R474" s="163" t="s">
        <v>641</v>
      </c>
      <c r="S474" s="163" t="s">
        <v>141</v>
      </c>
      <c r="T474" s="163" t="s">
        <v>141</v>
      </c>
      <c r="U474" s="163">
        <v>0</v>
      </c>
      <c r="V474" s="163">
        <f>ROUND(E474*U474,2)</f>
        <v>0</v>
      </c>
      <c r="W474" s="163"/>
      <c r="X474" s="153"/>
      <c r="Y474" s="153"/>
      <c r="Z474" s="153"/>
      <c r="AA474" s="153"/>
      <c r="AB474" s="153"/>
      <c r="AC474" s="153"/>
      <c r="AD474" s="153"/>
      <c r="AE474" s="153"/>
      <c r="AF474" s="153"/>
      <c r="AG474" s="153" t="s">
        <v>557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</row>
    <row r="475" spans="1:60" outlineLevel="1" x14ac:dyDescent="0.2">
      <c r="A475" s="160"/>
      <c r="B475" s="161"/>
      <c r="C475" s="262" t="s">
        <v>609</v>
      </c>
      <c r="D475" s="263"/>
      <c r="E475" s="263"/>
      <c r="F475" s="263"/>
      <c r="G475" s="263"/>
      <c r="H475" s="163"/>
      <c r="I475" s="163"/>
      <c r="J475" s="163"/>
      <c r="K475" s="163"/>
      <c r="L475" s="163"/>
      <c r="M475" s="163"/>
      <c r="N475" s="163"/>
      <c r="O475" s="163"/>
      <c r="P475" s="163"/>
      <c r="Q475" s="163"/>
      <c r="R475" s="163"/>
      <c r="S475" s="163"/>
      <c r="T475" s="163"/>
      <c r="U475" s="163"/>
      <c r="V475" s="163"/>
      <c r="W475" s="163"/>
      <c r="X475" s="153"/>
      <c r="Y475" s="153"/>
      <c r="Z475" s="153"/>
      <c r="AA475" s="153"/>
      <c r="AB475" s="153"/>
      <c r="AC475" s="153"/>
      <c r="AD475" s="153"/>
      <c r="AE475" s="153"/>
      <c r="AF475" s="153"/>
      <c r="AG475" s="153" t="s">
        <v>144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</row>
    <row r="476" spans="1:60" x14ac:dyDescent="0.2">
      <c r="A476" s="170" t="s">
        <v>135</v>
      </c>
      <c r="B476" s="171" t="s">
        <v>93</v>
      </c>
      <c r="C476" s="193" t="s">
        <v>94</v>
      </c>
      <c r="D476" s="172"/>
      <c r="E476" s="173"/>
      <c r="F476" s="174"/>
      <c r="G476" s="174">
        <f>SUMIF(AG477:AG514,"&lt;&gt;NOR",G477:G514)</f>
        <v>0</v>
      </c>
      <c r="H476" s="174"/>
      <c r="I476" s="174">
        <f>SUM(I477:I514)</f>
        <v>0</v>
      </c>
      <c r="J476" s="174"/>
      <c r="K476" s="174">
        <f>SUM(K477:K514)</f>
        <v>0</v>
      </c>
      <c r="L476" s="174"/>
      <c r="M476" s="174">
        <f>SUM(M477:M514)</f>
        <v>0</v>
      </c>
      <c r="N476" s="174"/>
      <c r="O476" s="174">
        <f>SUM(O477:O514)</f>
        <v>0.13</v>
      </c>
      <c r="P476" s="174"/>
      <c r="Q476" s="174">
        <f>SUM(Q477:Q514)</f>
        <v>0.12000000000000001</v>
      </c>
      <c r="R476" s="174"/>
      <c r="S476" s="174"/>
      <c r="T476" s="175"/>
      <c r="U476" s="169"/>
      <c r="V476" s="169">
        <f>SUM(V477:V514)</f>
        <v>25.380000000000003</v>
      </c>
      <c r="W476" s="169"/>
      <c r="AG476" t="s">
        <v>136</v>
      </c>
    </row>
    <row r="477" spans="1:60" ht="22.5" outlineLevel="1" x14ac:dyDescent="0.2">
      <c r="A477" s="176">
        <v>119</v>
      </c>
      <c r="B477" s="177" t="s">
        <v>642</v>
      </c>
      <c r="C477" s="194" t="s">
        <v>643</v>
      </c>
      <c r="D477" s="178" t="s">
        <v>244</v>
      </c>
      <c r="E477" s="179">
        <v>1</v>
      </c>
      <c r="F477" s="180"/>
      <c r="G477" s="181">
        <f>ROUND(E477*F477,2)</f>
        <v>0</v>
      </c>
      <c r="H477" s="180"/>
      <c r="I477" s="181">
        <f>ROUND(E477*H477,2)</f>
        <v>0</v>
      </c>
      <c r="J477" s="180"/>
      <c r="K477" s="181">
        <f>ROUND(E477*J477,2)</f>
        <v>0</v>
      </c>
      <c r="L477" s="181">
        <v>21</v>
      </c>
      <c r="M477" s="181">
        <f>G477*(1+L477/100)</f>
        <v>0</v>
      </c>
      <c r="N477" s="181">
        <v>0</v>
      </c>
      <c r="O477" s="181">
        <f>ROUND(E477*N477,2)</f>
        <v>0</v>
      </c>
      <c r="P477" s="181">
        <v>0</v>
      </c>
      <c r="Q477" s="181">
        <f>ROUND(E477*P477,2)</f>
        <v>0</v>
      </c>
      <c r="R477" s="181"/>
      <c r="S477" s="181" t="s">
        <v>284</v>
      </c>
      <c r="T477" s="182" t="s">
        <v>285</v>
      </c>
      <c r="U477" s="163">
        <v>0</v>
      </c>
      <c r="V477" s="163">
        <f>ROUND(E477*U477,2)</f>
        <v>0</v>
      </c>
      <c r="W477" s="163"/>
      <c r="X477" s="153"/>
      <c r="Y477" s="153"/>
      <c r="Z477" s="153"/>
      <c r="AA477" s="153"/>
      <c r="AB477" s="153"/>
      <c r="AC477" s="153"/>
      <c r="AD477" s="153"/>
      <c r="AE477" s="153"/>
      <c r="AF477" s="153"/>
      <c r="AG477" s="153" t="s">
        <v>562</v>
      </c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</row>
    <row r="478" spans="1:60" outlineLevel="1" x14ac:dyDescent="0.2">
      <c r="A478" s="160"/>
      <c r="B478" s="161"/>
      <c r="C478" s="195" t="s">
        <v>644</v>
      </c>
      <c r="D478" s="165"/>
      <c r="E478" s="166">
        <v>1</v>
      </c>
      <c r="F478" s="163"/>
      <c r="G478" s="163"/>
      <c r="H478" s="163"/>
      <c r="I478" s="163"/>
      <c r="J478" s="163"/>
      <c r="K478" s="163"/>
      <c r="L478" s="163"/>
      <c r="M478" s="163"/>
      <c r="N478" s="163"/>
      <c r="O478" s="163"/>
      <c r="P478" s="163"/>
      <c r="Q478" s="163"/>
      <c r="R478" s="163"/>
      <c r="S478" s="163"/>
      <c r="T478" s="163"/>
      <c r="U478" s="163"/>
      <c r="V478" s="163"/>
      <c r="W478" s="163"/>
      <c r="X478" s="153"/>
      <c r="Y478" s="153"/>
      <c r="Z478" s="153"/>
      <c r="AA478" s="153"/>
      <c r="AB478" s="153"/>
      <c r="AC478" s="153"/>
      <c r="AD478" s="153"/>
      <c r="AE478" s="153"/>
      <c r="AF478" s="153"/>
      <c r="AG478" s="153" t="s">
        <v>146</v>
      </c>
      <c r="AH478" s="153">
        <v>0</v>
      </c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</row>
    <row r="479" spans="1:60" ht="22.5" outlineLevel="1" x14ac:dyDescent="0.2">
      <c r="A479" s="176">
        <v>120</v>
      </c>
      <c r="B479" s="177" t="s">
        <v>645</v>
      </c>
      <c r="C479" s="194" t="s">
        <v>646</v>
      </c>
      <c r="D479" s="178" t="s">
        <v>244</v>
      </c>
      <c r="E479" s="179">
        <v>2</v>
      </c>
      <c r="F479" s="180"/>
      <c r="G479" s="181">
        <f>ROUND(E479*F479,2)</f>
        <v>0</v>
      </c>
      <c r="H479" s="180"/>
      <c r="I479" s="181">
        <f>ROUND(E479*H479,2)</f>
        <v>0</v>
      </c>
      <c r="J479" s="180"/>
      <c r="K479" s="181">
        <f>ROUND(E479*J479,2)</f>
        <v>0</v>
      </c>
      <c r="L479" s="181">
        <v>21</v>
      </c>
      <c r="M479" s="181">
        <f>G479*(1+L479/100)</f>
        <v>0</v>
      </c>
      <c r="N479" s="181">
        <v>0</v>
      </c>
      <c r="O479" s="181">
        <f>ROUND(E479*N479,2)</f>
        <v>0</v>
      </c>
      <c r="P479" s="181">
        <v>0</v>
      </c>
      <c r="Q479" s="181">
        <f>ROUND(E479*P479,2)</f>
        <v>0</v>
      </c>
      <c r="R479" s="181"/>
      <c r="S479" s="181" t="s">
        <v>284</v>
      </c>
      <c r="T479" s="182" t="s">
        <v>285</v>
      </c>
      <c r="U479" s="163">
        <v>0</v>
      </c>
      <c r="V479" s="163">
        <f>ROUND(E479*U479,2)</f>
        <v>0</v>
      </c>
      <c r="W479" s="163"/>
      <c r="X479" s="153"/>
      <c r="Y479" s="153"/>
      <c r="Z479" s="153"/>
      <c r="AA479" s="153"/>
      <c r="AB479" s="153"/>
      <c r="AC479" s="153"/>
      <c r="AD479" s="153"/>
      <c r="AE479" s="153"/>
      <c r="AF479" s="153"/>
      <c r="AG479" s="153" t="s">
        <v>562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</row>
    <row r="480" spans="1:60" outlineLevel="1" x14ac:dyDescent="0.2">
      <c r="A480" s="160"/>
      <c r="B480" s="161"/>
      <c r="C480" s="195" t="s">
        <v>647</v>
      </c>
      <c r="D480" s="165"/>
      <c r="E480" s="166">
        <v>2</v>
      </c>
      <c r="F480" s="163"/>
      <c r="G480" s="163"/>
      <c r="H480" s="163"/>
      <c r="I480" s="163"/>
      <c r="J480" s="163"/>
      <c r="K480" s="163"/>
      <c r="L480" s="163"/>
      <c r="M480" s="163"/>
      <c r="N480" s="163"/>
      <c r="O480" s="163"/>
      <c r="P480" s="163"/>
      <c r="Q480" s="163"/>
      <c r="R480" s="163"/>
      <c r="S480" s="163"/>
      <c r="T480" s="163"/>
      <c r="U480" s="163"/>
      <c r="V480" s="163"/>
      <c r="W480" s="163"/>
      <c r="X480" s="153"/>
      <c r="Y480" s="153"/>
      <c r="Z480" s="153"/>
      <c r="AA480" s="153"/>
      <c r="AB480" s="153"/>
      <c r="AC480" s="153"/>
      <c r="AD480" s="153"/>
      <c r="AE480" s="153"/>
      <c r="AF480" s="153"/>
      <c r="AG480" s="153" t="s">
        <v>146</v>
      </c>
      <c r="AH480" s="153">
        <v>0</v>
      </c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</row>
    <row r="481" spans="1:60" outlineLevel="1" x14ac:dyDescent="0.2">
      <c r="A481" s="176">
        <v>121</v>
      </c>
      <c r="B481" s="177" t="s">
        <v>648</v>
      </c>
      <c r="C481" s="194" t="s">
        <v>649</v>
      </c>
      <c r="D481" s="178" t="s">
        <v>244</v>
      </c>
      <c r="E481" s="179">
        <v>2</v>
      </c>
      <c r="F481" s="180"/>
      <c r="G481" s="181">
        <f>ROUND(E481*F481,2)</f>
        <v>0</v>
      </c>
      <c r="H481" s="180"/>
      <c r="I481" s="181">
        <f>ROUND(E481*H481,2)</f>
        <v>0</v>
      </c>
      <c r="J481" s="180"/>
      <c r="K481" s="181">
        <f>ROUND(E481*J481,2)</f>
        <v>0</v>
      </c>
      <c r="L481" s="181">
        <v>21</v>
      </c>
      <c r="M481" s="181">
        <f>G481*(1+L481/100)</f>
        <v>0</v>
      </c>
      <c r="N481" s="181">
        <v>0</v>
      </c>
      <c r="O481" s="181">
        <f>ROUND(E481*N481,2)</f>
        <v>0</v>
      </c>
      <c r="P481" s="181">
        <v>0</v>
      </c>
      <c r="Q481" s="181">
        <f>ROUND(E481*P481,2)</f>
        <v>0</v>
      </c>
      <c r="R481" s="181"/>
      <c r="S481" s="181" t="s">
        <v>284</v>
      </c>
      <c r="T481" s="182" t="s">
        <v>285</v>
      </c>
      <c r="U481" s="163">
        <v>0</v>
      </c>
      <c r="V481" s="163">
        <f>ROUND(E481*U481,2)</f>
        <v>0</v>
      </c>
      <c r="W481" s="163"/>
      <c r="X481" s="153"/>
      <c r="Y481" s="153"/>
      <c r="Z481" s="153"/>
      <c r="AA481" s="153"/>
      <c r="AB481" s="153"/>
      <c r="AC481" s="153"/>
      <c r="AD481" s="153"/>
      <c r="AE481" s="153"/>
      <c r="AF481" s="153"/>
      <c r="AG481" s="153" t="s">
        <v>562</v>
      </c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</row>
    <row r="482" spans="1:60" outlineLevel="1" x14ac:dyDescent="0.2">
      <c r="A482" s="160"/>
      <c r="B482" s="161"/>
      <c r="C482" s="195" t="s">
        <v>650</v>
      </c>
      <c r="D482" s="165"/>
      <c r="E482" s="166">
        <v>2</v>
      </c>
      <c r="F482" s="163"/>
      <c r="G482" s="163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53"/>
      <c r="Y482" s="153"/>
      <c r="Z482" s="153"/>
      <c r="AA482" s="153"/>
      <c r="AB482" s="153"/>
      <c r="AC482" s="153"/>
      <c r="AD482" s="153"/>
      <c r="AE482" s="153"/>
      <c r="AF482" s="153"/>
      <c r="AG482" s="153" t="s">
        <v>146</v>
      </c>
      <c r="AH482" s="153">
        <v>0</v>
      </c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</row>
    <row r="483" spans="1:60" outlineLevel="1" x14ac:dyDescent="0.2">
      <c r="A483" s="176">
        <v>122</v>
      </c>
      <c r="B483" s="177" t="s">
        <v>651</v>
      </c>
      <c r="C483" s="194" t="s">
        <v>652</v>
      </c>
      <c r="D483" s="178" t="s">
        <v>139</v>
      </c>
      <c r="E483" s="179">
        <v>3.6</v>
      </c>
      <c r="F483" s="180"/>
      <c r="G483" s="181">
        <f>ROUND(E483*F483,2)</f>
        <v>0</v>
      </c>
      <c r="H483" s="180"/>
      <c r="I483" s="181">
        <f>ROUND(E483*H483,2)</f>
        <v>0</v>
      </c>
      <c r="J483" s="180"/>
      <c r="K483" s="181">
        <f>ROUND(E483*J483,2)</f>
        <v>0</v>
      </c>
      <c r="L483" s="181">
        <v>21</v>
      </c>
      <c r="M483" s="181">
        <f>G483*(1+L483/100)</f>
        <v>0</v>
      </c>
      <c r="N483" s="181">
        <v>0</v>
      </c>
      <c r="O483" s="181">
        <f>ROUND(E483*N483,2)</f>
        <v>0</v>
      </c>
      <c r="P483" s="181">
        <v>5.0000000000000001E-3</v>
      </c>
      <c r="Q483" s="181">
        <f>ROUND(E483*P483,2)</f>
        <v>0.02</v>
      </c>
      <c r="R483" s="181"/>
      <c r="S483" s="181" t="s">
        <v>284</v>
      </c>
      <c r="T483" s="182" t="s">
        <v>141</v>
      </c>
      <c r="U483" s="163">
        <v>0.51</v>
      </c>
      <c r="V483" s="163">
        <f>ROUND(E483*U483,2)</f>
        <v>1.84</v>
      </c>
      <c r="W483" s="163"/>
      <c r="X483" s="153"/>
      <c r="Y483" s="153"/>
      <c r="Z483" s="153"/>
      <c r="AA483" s="153"/>
      <c r="AB483" s="153"/>
      <c r="AC483" s="153"/>
      <c r="AD483" s="153"/>
      <c r="AE483" s="153"/>
      <c r="AF483" s="153"/>
      <c r="AG483" s="153" t="s">
        <v>546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</row>
    <row r="484" spans="1:60" outlineLevel="1" x14ac:dyDescent="0.2">
      <c r="A484" s="160"/>
      <c r="B484" s="161"/>
      <c r="C484" s="195" t="s">
        <v>653</v>
      </c>
      <c r="D484" s="165"/>
      <c r="E484" s="166"/>
      <c r="F484" s="163"/>
      <c r="G484" s="163"/>
      <c r="H484" s="163"/>
      <c r="I484" s="163"/>
      <c r="J484" s="163"/>
      <c r="K484" s="163"/>
      <c r="L484" s="163"/>
      <c r="M484" s="163"/>
      <c r="N484" s="163"/>
      <c r="O484" s="163"/>
      <c r="P484" s="163"/>
      <c r="Q484" s="163"/>
      <c r="R484" s="163"/>
      <c r="S484" s="163"/>
      <c r="T484" s="163"/>
      <c r="U484" s="163"/>
      <c r="V484" s="163"/>
      <c r="W484" s="163"/>
      <c r="X484" s="153"/>
      <c r="Y484" s="153"/>
      <c r="Z484" s="153"/>
      <c r="AA484" s="153"/>
      <c r="AB484" s="153"/>
      <c r="AC484" s="153"/>
      <c r="AD484" s="153"/>
      <c r="AE484" s="153"/>
      <c r="AF484" s="153"/>
      <c r="AG484" s="153" t="s">
        <v>146</v>
      </c>
      <c r="AH484" s="153">
        <v>0</v>
      </c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</row>
    <row r="485" spans="1:60" outlineLevel="1" x14ac:dyDescent="0.2">
      <c r="A485" s="160"/>
      <c r="B485" s="161"/>
      <c r="C485" s="195" t="s">
        <v>654</v>
      </c>
      <c r="D485" s="165"/>
      <c r="E485" s="166">
        <v>3.6</v>
      </c>
      <c r="F485" s="163"/>
      <c r="G485" s="163"/>
      <c r="H485" s="163"/>
      <c r="I485" s="163"/>
      <c r="J485" s="163"/>
      <c r="K485" s="163"/>
      <c r="L485" s="163"/>
      <c r="M485" s="163"/>
      <c r="N485" s="163"/>
      <c r="O485" s="163"/>
      <c r="P485" s="163"/>
      <c r="Q485" s="163"/>
      <c r="R485" s="163"/>
      <c r="S485" s="163"/>
      <c r="T485" s="163"/>
      <c r="U485" s="163"/>
      <c r="V485" s="163"/>
      <c r="W485" s="163"/>
      <c r="X485" s="153"/>
      <c r="Y485" s="153"/>
      <c r="Z485" s="153"/>
      <c r="AA485" s="153"/>
      <c r="AB485" s="153"/>
      <c r="AC485" s="153"/>
      <c r="AD485" s="153"/>
      <c r="AE485" s="153"/>
      <c r="AF485" s="153"/>
      <c r="AG485" s="153" t="s">
        <v>146</v>
      </c>
      <c r="AH485" s="153">
        <v>0</v>
      </c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</row>
    <row r="486" spans="1:60" outlineLevel="1" x14ac:dyDescent="0.2">
      <c r="A486" s="176">
        <v>123</v>
      </c>
      <c r="B486" s="177" t="s">
        <v>655</v>
      </c>
      <c r="C486" s="194" t="s">
        <v>656</v>
      </c>
      <c r="D486" s="178" t="s">
        <v>139</v>
      </c>
      <c r="E486" s="179">
        <v>24.3</v>
      </c>
      <c r="F486" s="180"/>
      <c r="G486" s="181">
        <f>ROUND(E486*F486,2)</f>
        <v>0</v>
      </c>
      <c r="H486" s="180"/>
      <c r="I486" s="181">
        <f>ROUND(E486*H486,2)</f>
        <v>0</v>
      </c>
      <c r="J486" s="180"/>
      <c r="K486" s="181">
        <f>ROUND(E486*J486,2)</f>
        <v>0</v>
      </c>
      <c r="L486" s="181">
        <v>21</v>
      </c>
      <c r="M486" s="181">
        <f>G486*(1+L486/100)</f>
        <v>0</v>
      </c>
      <c r="N486" s="181">
        <v>0</v>
      </c>
      <c r="O486" s="181">
        <f>ROUND(E486*N486,2)</f>
        <v>0</v>
      </c>
      <c r="P486" s="181">
        <v>4.0000000000000001E-3</v>
      </c>
      <c r="Q486" s="181">
        <f>ROUND(E486*P486,2)</f>
        <v>0.1</v>
      </c>
      <c r="R486" s="181"/>
      <c r="S486" s="181" t="s">
        <v>284</v>
      </c>
      <c r="T486" s="182" t="s">
        <v>141</v>
      </c>
      <c r="U486" s="163">
        <v>0.41000000000000003</v>
      </c>
      <c r="V486" s="163">
        <f>ROUND(E486*U486,2)</f>
        <v>9.9600000000000009</v>
      </c>
      <c r="W486" s="163"/>
      <c r="X486" s="153"/>
      <c r="Y486" s="153"/>
      <c r="Z486" s="153"/>
      <c r="AA486" s="153"/>
      <c r="AB486" s="153"/>
      <c r="AC486" s="153"/>
      <c r="AD486" s="153"/>
      <c r="AE486" s="153"/>
      <c r="AF486" s="153"/>
      <c r="AG486" s="153" t="s">
        <v>546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</row>
    <row r="487" spans="1:60" outlineLevel="1" x14ac:dyDescent="0.2">
      <c r="A487" s="160"/>
      <c r="B487" s="161"/>
      <c r="C487" s="195" t="s">
        <v>657</v>
      </c>
      <c r="D487" s="165"/>
      <c r="E487" s="166"/>
      <c r="F487" s="163"/>
      <c r="G487" s="163"/>
      <c r="H487" s="163"/>
      <c r="I487" s="163"/>
      <c r="J487" s="163"/>
      <c r="K487" s="163"/>
      <c r="L487" s="163"/>
      <c r="M487" s="163"/>
      <c r="N487" s="163"/>
      <c r="O487" s="163"/>
      <c r="P487" s="163"/>
      <c r="Q487" s="163"/>
      <c r="R487" s="163"/>
      <c r="S487" s="163"/>
      <c r="T487" s="163"/>
      <c r="U487" s="163"/>
      <c r="V487" s="163"/>
      <c r="W487" s="163"/>
      <c r="X487" s="153"/>
      <c r="Y487" s="153"/>
      <c r="Z487" s="153"/>
      <c r="AA487" s="153"/>
      <c r="AB487" s="153"/>
      <c r="AC487" s="153"/>
      <c r="AD487" s="153"/>
      <c r="AE487" s="153"/>
      <c r="AF487" s="153"/>
      <c r="AG487" s="153" t="s">
        <v>146</v>
      </c>
      <c r="AH487" s="153">
        <v>0</v>
      </c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</row>
    <row r="488" spans="1:60" outlineLevel="1" x14ac:dyDescent="0.2">
      <c r="A488" s="160"/>
      <c r="B488" s="161"/>
      <c r="C488" s="195" t="s">
        <v>658</v>
      </c>
      <c r="D488" s="165"/>
      <c r="E488" s="166">
        <v>24.3</v>
      </c>
      <c r="F488" s="163"/>
      <c r="G488" s="163"/>
      <c r="H488" s="163"/>
      <c r="I488" s="163"/>
      <c r="J488" s="163"/>
      <c r="K488" s="163"/>
      <c r="L488" s="163"/>
      <c r="M488" s="163"/>
      <c r="N488" s="163"/>
      <c r="O488" s="163"/>
      <c r="P488" s="163"/>
      <c r="Q488" s="163"/>
      <c r="R488" s="163"/>
      <c r="S488" s="163"/>
      <c r="T488" s="163"/>
      <c r="U488" s="163"/>
      <c r="V488" s="163"/>
      <c r="W488" s="163"/>
      <c r="X488" s="153"/>
      <c r="Y488" s="153"/>
      <c r="Z488" s="153"/>
      <c r="AA488" s="153"/>
      <c r="AB488" s="153"/>
      <c r="AC488" s="153"/>
      <c r="AD488" s="153"/>
      <c r="AE488" s="153"/>
      <c r="AF488" s="153"/>
      <c r="AG488" s="153" t="s">
        <v>146</v>
      </c>
      <c r="AH488" s="153">
        <v>0</v>
      </c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</row>
    <row r="489" spans="1:60" ht="22.5" outlineLevel="1" x14ac:dyDescent="0.2">
      <c r="A489" s="176">
        <v>124</v>
      </c>
      <c r="B489" s="177" t="s">
        <v>659</v>
      </c>
      <c r="C489" s="194" t="s">
        <v>660</v>
      </c>
      <c r="D489" s="178" t="s">
        <v>139</v>
      </c>
      <c r="E489" s="179">
        <v>24.3</v>
      </c>
      <c r="F489" s="180"/>
      <c r="G489" s="181">
        <f>ROUND(E489*F489,2)</f>
        <v>0</v>
      </c>
      <c r="H489" s="180"/>
      <c r="I489" s="181">
        <f>ROUND(E489*H489,2)</f>
        <v>0</v>
      </c>
      <c r="J489" s="180"/>
      <c r="K489" s="181">
        <f>ROUND(E489*J489,2)</f>
        <v>0</v>
      </c>
      <c r="L489" s="181">
        <v>21</v>
      </c>
      <c r="M489" s="181">
        <f>G489*(1+L489/100)</f>
        <v>0</v>
      </c>
      <c r="N489" s="181">
        <v>4.7300000000000007E-3</v>
      </c>
      <c r="O489" s="181">
        <f>ROUND(E489*N489,2)</f>
        <v>0.11</v>
      </c>
      <c r="P489" s="181">
        <v>0</v>
      </c>
      <c r="Q489" s="181">
        <f>ROUND(E489*P489,2)</f>
        <v>0</v>
      </c>
      <c r="R489" s="181"/>
      <c r="S489" s="181" t="s">
        <v>284</v>
      </c>
      <c r="T489" s="182" t="s">
        <v>285</v>
      </c>
      <c r="U489" s="163">
        <v>0.42000000000000004</v>
      </c>
      <c r="V489" s="163">
        <f>ROUND(E489*U489,2)</f>
        <v>10.210000000000001</v>
      </c>
      <c r="W489" s="163"/>
      <c r="X489" s="153"/>
      <c r="Y489" s="153"/>
      <c r="Z489" s="153"/>
      <c r="AA489" s="153"/>
      <c r="AB489" s="153"/>
      <c r="AC489" s="153"/>
      <c r="AD489" s="153"/>
      <c r="AE489" s="153"/>
      <c r="AF489" s="153"/>
      <c r="AG489" s="153" t="s">
        <v>546</v>
      </c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</row>
    <row r="490" spans="1:60" outlineLevel="1" x14ac:dyDescent="0.2">
      <c r="A490" s="160"/>
      <c r="B490" s="161"/>
      <c r="C490" s="195" t="s">
        <v>661</v>
      </c>
      <c r="D490" s="165"/>
      <c r="E490" s="166"/>
      <c r="F490" s="163"/>
      <c r="G490" s="163"/>
      <c r="H490" s="163"/>
      <c r="I490" s="163"/>
      <c r="J490" s="163"/>
      <c r="K490" s="163"/>
      <c r="L490" s="163"/>
      <c r="M490" s="163"/>
      <c r="N490" s="163"/>
      <c r="O490" s="163"/>
      <c r="P490" s="163"/>
      <c r="Q490" s="163"/>
      <c r="R490" s="163"/>
      <c r="S490" s="163"/>
      <c r="T490" s="163"/>
      <c r="U490" s="163"/>
      <c r="V490" s="163"/>
      <c r="W490" s="163"/>
      <c r="X490" s="153"/>
      <c r="Y490" s="153"/>
      <c r="Z490" s="153"/>
      <c r="AA490" s="153"/>
      <c r="AB490" s="153"/>
      <c r="AC490" s="153"/>
      <c r="AD490" s="153"/>
      <c r="AE490" s="153"/>
      <c r="AF490" s="153"/>
      <c r="AG490" s="153" t="s">
        <v>146</v>
      </c>
      <c r="AH490" s="153">
        <v>0</v>
      </c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</row>
    <row r="491" spans="1:60" outlineLevel="1" x14ac:dyDescent="0.2">
      <c r="A491" s="160"/>
      <c r="B491" s="161"/>
      <c r="C491" s="195" t="s">
        <v>658</v>
      </c>
      <c r="D491" s="165"/>
      <c r="E491" s="166">
        <v>24.3</v>
      </c>
      <c r="F491" s="163"/>
      <c r="G491" s="163"/>
      <c r="H491" s="163"/>
      <c r="I491" s="163"/>
      <c r="J491" s="163"/>
      <c r="K491" s="163"/>
      <c r="L491" s="163"/>
      <c r="M491" s="163"/>
      <c r="N491" s="163"/>
      <c r="O491" s="163"/>
      <c r="P491" s="163"/>
      <c r="Q491" s="163"/>
      <c r="R491" s="163"/>
      <c r="S491" s="163"/>
      <c r="T491" s="163"/>
      <c r="U491" s="163"/>
      <c r="V491" s="163"/>
      <c r="W491" s="163"/>
      <c r="X491" s="153"/>
      <c r="Y491" s="153"/>
      <c r="Z491" s="153"/>
      <c r="AA491" s="153"/>
      <c r="AB491" s="153"/>
      <c r="AC491" s="153"/>
      <c r="AD491" s="153"/>
      <c r="AE491" s="153"/>
      <c r="AF491" s="153"/>
      <c r="AG491" s="153" t="s">
        <v>146</v>
      </c>
      <c r="AH491" s="153">
        <v>0</v>
      </c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</row>
    <row r="492" spans="1:60" ht="22.5" outlineLevel="1" x14ac:dyDescent="0.2">
      <c r="A492" s="176">
        <v>125</v>
      </c>
      <c r="B492" s="177" t="s">
        <v>662</v>
      </c>
      <c r="C492" s="194" t="s">
        <v>663</v>
      </c>
      <c r="D492" s="178" t="s">
        <v>139</v>
      </c>
      <c r="E492" s="179">
        <v>3.6</v>
      </c>
      <c r="F492" s="180"/>
      <c r="G492" s="181">
        <f>ROUND(E492*F492,2)</f>
        <v>0</v>
      </c>
      <c r="H492" s="180"/>
      <c r="I492" s="181">
        <f>ROUND(E492*H492,2)</f>
        <v>0</v>
      </c>
      <c r="J492" s="180"/>
      <c r="K492" s="181">
        <f>ROUND(E492*J492,2)</f>
        <v>0</v>
      </c>
      <c r="L492" s="181">
        <v>21</v>
      </c>
      <c r="M492" s="181">
        <f>G492*(1+L492/100)</f>
        <v>0</v>
      </c>
      <c r="N492" s="181">
        <v>5.2500000000000003E-3</v>
      </c>
      <c r="O492" s="181">
        <f>ROUND(E492*N492,2)</f>
        <v>0.02</v>
      </c>
      <c r="P492" s="181">
        <v>0</v>
      </c>
      <c r="Q492" s="181">
        <f>ROUND(E492*P492,2)</f>
        <v>0</v>
      </c>
      <c r="R492" s="181"/>
      <c r="S492" s="181" t="s">
        <v>284</v>
      </c>
      <c r="T492" s="182" t="s">
        <v>285</v>
      </c>
      <c r="U492" s="163">
        <v>0.93500000000000005</v>
      </c>
      <c r="V492" s="163">
        <f>ROUND(E492*U492,2)</f>
        <v>3.37</v>
      </c>
      <c r="W492" s="163"/>
      <c r="X492" s="153"/>
      <c r="Y492" s="153"/>
      <c r="Z492" s="153"/>
      <c r="AA492" s="153"/>
      <c r="AB492" s="153"/>
      <c r="AC492" s="153"/>
      <c r="AD492" s="153"/>
      <c r="AE492" s="153"/>
      <c r="AF492" s="153"/>
      <c r="AG492" s="153" t="s">
        <v>546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</row>
    <row r="493" spans="1:60" outlineLevel="1" x14ac:dyDescent="0.2">
      <c r="A493" s="160"/>
      <c r="B493" s="161"/>
      <c r="C493" s="195" t="s">
        <v>664</v>
      </c>
      <c r="D493" s="165"/>
      <c r="E493" s="166"/>
      <c r="F493" s="163"/>
      <c r="G493" s="163"/>
      <c r="H493" s="163"/>
      <c r="I493" s="163"/>
      <c r="J493" s="163"/>
      <c r="K493" s="163"/>
      <c r="L493" s="163"/>
      <c r="M493" s="163"/>
      <c r="N493" s="163"/>
      <c r="O493" s="163"/>
      <c r="P493" s="163"/>
      <c r="Q493" s="163"/>
      <c r="R493" s="163"/>
      <c r="S493" s="163"/>
      <c r="T493" s="163"/>
      <c r="U493" s="163"/>
      <c r="V493" s="163"/>
      <c r="W493" s="163"/>
      <c r="X493" s="153"/>
      <c r="Y493" s="153"/>
      <c r="Z493" s="153"/>
      <c r="AA493" s="153"/>
      <c r="AB493" s="153"/>
      <c r="AC493" s="153"/>
      <c r="AD493" s="153"/>
      <c r="AE493" s="153"/>
      <c r="AF493" s="153"/>
      <c r="AG493" s="153" t="s">
        <v>146</v>
      </c>
      <c r="AH493" s="153">
        <v>0</v>
      </c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</row>
    <row r="494" spans="1:60" outlineLevel="1" x14ac:dyDescent="0.2">
      <c r="A494" s="160"/>
      <c r="B494" s="161"/>
      <c r="C494" s="195" t="s">
        <v>654</v>
      </c>
      <c r="D494" s="165"/>
      <c r="E494" s="166">
        <v>3.6</v>
      </c>
      <c r="F494" s="163"/>
      <c r="G494" s="163"/>
      <c r="H494" s="163"/>
      <c r="I494" s="163"/>
      <c r="J494" s="163"/>
      <c r="K494" s="163"/>
      <c r="L494" s="163"/>
      <c r="M494" s="163"/>
      <c r="N494" s="163"/>
      <c r="O494" s="163"/>
      <c r="P494" s="163"/>
      <c r="Q494" s="163"/>
      <c r="R494" s="163"/>
      <c r="S494" s="163"/>
      <c r="T494" s="163"/>
      <c r="U494" s="163"/>
      <c r="V494" s="163"/>
      <c r="W494" s="163"/>
      <c r="X494" s="153"/>
      <c r="Y494" s="153"/>
      <c r="Z494" s="153"/>
      <c r="AA494" s="153"/>
      <c r="AB494" s="153"/>
      <c r="AC494" s="153"/>
      <c r="AD494" s="153"/>
      <c r="AE494" s="153"/>
      <c r="AF494" s="153"/>
      <c r="AG494" s="153" t="s">
        <v>146</v>
      </c>
      <c r="AH494" s="153">
        <v>0</v>
      </c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</row>
    <row r="495" spans="1:60" outlineLevel="1" x14ac:dyDescent="0.2">
      <c r="A495" s="176">
        <v>126</v>
      </c>
      <c r="B495" s="177" t="s">
        <v>665</v>
      </c>
      <c r="C495" s="194" t="s">
        <v>666</v>
      </c>
      <c r="D495" s="178" t="s">
        <v>244</v>
      </c>
      <c r="E495" s="179">
        <v>1</v>
      </c>
      <c r="F495" s="180"/>
      <c r="G495" s="181">
        <f>ROUND(E495*F495,2)</f>
        <v>0</v>
      </c>
      <c r="H495" s="180"/>
      <c r="I495" s="181">
        <f>ROUND(E495*H495,2)</f>
        <v>0</v>
      </c>
      <c r="J495" s="180"/>
      <c r="K495" s="181">
        <f>ROUND(E495*J495,2)</f>
        <v>0</v>
      </c>
      <c r="L495" s="181">
        <v>21</v>
      </c>
      <c r="M495" s="181">
        <f>G495*(1+L495/100)</f>
        <v>0</v>
      </c>
      <c r="N495" s="181">
        <v>0</v>
      </c>
      <c r="O495" s="181">
        <f>ROUND(E495*N495,2)</f>
        <v>0</v>
      </c>
      <c r="P495" s="181">
        <v>0</v>
      </c>
      <c r="Q495" s="181">
        <f>ROUND(E495*P495,2)</f>
        <v>0</v>
      </c>
      <c r="R495" s="181"/>
      <c r="S495" s="181" t="s">
        <v>284</v>
      </c>
      <c r="T495" s="182" t="s">
        <v>285</v>
      </c>
      <c r="U495" s="163">
        <v>0</v>
      </c>
      <c r="V495" s="163">
        <f>ROUND(E495*U495,2)</f>
        <v>0</v>
      </c>
      <c r="W495" s="163"/>
      <c r="X495" s="153"/>
      <c r="Y495" s="153"/>
      <c r="Z495" s="153"/>
      <c r="AA495" s="153"/>
      <c r="AB495" s="153"/>
      <c r="AC495" s="153"/>
      <c r="AD495" s="153"/>
      <c r="AE495" s="153"/>
      <c r="AF495" s="153"/>
      <c r="AG495" s="153" t="s">
        <v>290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53"/>
      <c r="BB495" s="153"/>
      <c r="BC495" s="153"/>
      <c r="BD495" s="153"/>
      <c r="BE495" s="153"/>
      <c r="BF495" s="153"/>
      <c r="BG495" s="153"/>
      <c r="BH495" s="153"/>
    </row>
    <row r="496" spans="1:60" outlineLevel="1" x14ac:dyDescent="0.2">
      <c r="A496" s="160"/>
      <c r="B496" s="161"/>
      <c r="C496" s="195" t="s">
        <v>667</v>
      </c>
      <c r="D496" s="165"/>
      <c r="E496" s="166">
        <v>1</v>
      </c>
      <c r="F496" s="163"/>
      <c r="G496" s="163"/>
      <c r="H496" s="163"/>
      <c r="I496" s="163"/>
      <c r="J496" s="163"/>
      <c r="K496" s="163"/>
      <c r="L496" s="163"/>
      <c r="M496" s="163"/>
      <c r="N496" s="163"/>
      <c r="O496" s="163"/>
      <c r="P496" s="163"/>
      <c r="Q496" s="163"/>
      <c r="R496" s="163"/>
      <c r="S496" s="163"/>
      <c r="T496" s="163"/>
      <c r="U496" s="163"/>
      <c r="V496" s="163"/>
      <c r="W496" s="163"/>
      <c r="X496" s="153"/>
      <c r="Y496" s="153"/>
      <c r="Z496" s="153"/>
      <c r="AA496" s="153"/>
      <c r="AB496" s="153"/>
      <c r="AC496" s="153"/>
      <c r="AD496" s="153"/>
      <c r="AE496" s="153"/>
      <c r="AF496" s="153"/>
      <c r="AG496" s="153" t="s">
        <v>146</v>
      </c>
      <c r="AH496" s="153">
        <v>0</v>
      </c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</row>
    <row r="497" spans="1:60" outlineLevel="1" x14ac:dyDescent="0.2">
      <c r="A497" s="176">
        <v>127</v>
      </c>
      <c r="B497" s="177" t="s">
        <v>668</v>
      </c>
      <c r="C497" s="194" t="s">
        <v>669</v>
      </c>
      <c r="D497" s="178" t="s">
        <v>139</v>
      </c>
      <c r="E497" s="179">
        <v>56.82</v>
      </c>
      <c r="F497" s="180"/>
      <c r="G497" s="181">
        <f>ROUND(E497*F497,2)</f>
        <v>0</v>
      </c>
      <c r="H497" s="180"/>
      <c r="I497" s="181">
        <f>ROUND(E497*H497,2)</f>
        <v>0</v>
      </c>
      <c r="J497" s="180"/>
      <c r="K497" s="181">
        <f>ROUND(E497*J497,2)</f>
        <v>0</v>
      </c>
      <c r="L497" s="181">
        <v>21</v>
      </c>
      <c r="M497" s="181">
        <f>G497*(1+L497/100)</f>
        <v>0</v>
      </c>
      <c r="N497" s="181">
        <v>0</v>
      </c>
      <c r="O497" s="181">
        <f>ROUND(E497*N497,2)</f>
        <v>0</v>
      </c>
      <c r="P497" s="181">
        <v>0</v>
      </c>
      <c r="Q497" s="181">
        <f>ROUND(E497*P497,2)</f>
        <v>0</v>
      </c>
      <c r="R497" s="181"/>
      <c r="S497" s="181" t="s">
        <v>284</v>
      </c>
      <c r="T497" s="182" t="s">
        <v>285</v>
      </c>
      <c r="U497" s="163">
        <v>0</v>
      </c>
      <c r="V497" s="163">
        <f>ROUND(E497*U497,2)</f>
        <v>0</v>
      </c>
      <c r="W497" s="163"/>
      <c r="X497" s="153"/>
      <c r="Y497" s="153"/>
      <c r="Z497" s="153"/>
      <c r="AA497" s="153"/>
      <c r="AB497" s="153"/>
      <c r="AC497" s="153"/>
      <c r="AD497" s="153"/>
      <c r="AE497" s="153"/>
      <c r="AF497" s="153"/>
      <c r="AG497" s="153" t="s">
        <v>290</v>
      </c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</row>
    <row r="498" spans="1:60" outlineLevel="1" x14ac:dyDescent="0.2">
      <c r="A498" s="160"/>
      <c r="B498" s="161"/>
      <c r="C498" s="195" t="s">
        <v>670</v>
      </c>
      <c r="D498" s="165"/>
      <c r="E498" s="166">
        <v>56.82</v>
      </c>
      <c r="F498" s="163"/>
      <c r="G498" s="163"/>
      <c r="H498" s="163"/>
      <c r="I498" s="163"/>
      <c r="J498" s="163"/>
      <c r="K498" s="163"/>
      <c r="L498" s="163"/>
      <c r="M498" s="163"/>
      <c r="N498" s="163"/>
      <c r="O498" s="163"/>
      <c r="P498" s="163"/>
      <c r="Q498" s="163"/>
      <c r="R498" s="163"/>
      <c r="S498" s="163"/>
      <c r="T498" s="163"/>
      <c r="U498" s="163"/>
      <c r="V498" s="163"/>
      <c r="W498" s="163"/>
      <c r="X498" s="153"/>
      <c r="Y498" s="153"/>
      <c r="Z498" s="153"/>
      <c r="AA498" s="153"/>
      <c r="AB498" s="153"/>
      <c r="AC498" s="153"/>
      <c r="AD498" s="153"/>
      <c r="AE498" s="153"/>
      <c r="AF498" s="153"/>
      <c r="AG498" s="153" t="s">
        <v>146</v>
      </c>
      <c r="AH498" s="153">
        <v>0</v>
      </c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</row>
    <row r="499" spans="1:60" outlineLevel="1" x14ac:dyDescent="0.2">
      <c r="A499" s="176">
        <v>128</v>
      </c>
      <c r="B499" s="177" t="s">
        <v>671</v>
      </c>
      <c r="C499" s="194" t="s">
        <v>672</v>
      </c>
      <c r="D499" s="178" t="s">
        <v>244</v>
      </c>
      <c r="E499" s="179">
        <v>1</v>
      </c>
      <c r="F499" s="180"/>
      <c r="G499" s="181">
        <f>ROUND(E499*F499,2)</f>
        <v>0</v>
      </c>
      <c r="H499" s="180"/>
      <c r="I499" s="181">
        <f>ROUND(E499*H499,2)</f>
        <v>0</v>
      </c>
      <c r="J499" s="180"/>
      <c r="K499" s="181">
        <f>ROUND(E499*J499,2)</f>
        <v>0</v>
      </c>
      <c r="L499" s="181">
        <v>21</v>
      </c>
      <c r="M499" s="181">
        <f>G499*(1+L499/100)</f>
        <v>0</v>
      </c>
      <c r="N499" s="181">
        <v>0</v>
      </c>
      <c r="O499" s="181">
        <f>ROUND(E499*N499,2)</f>
        <v>0</v>
      </c>
      <c r="P499" s="181">
        <v>0</v>
      </c>
      <c r="Q499" s="181">
        <f>ROUND(E499*P499,2)</f>
        <v>0</v>
      </c>
      <c r="R499" s="181"/>
      <c r="S499" s="181" t="s">
        <v>284</v>
      </c>
      <c r="T499" s="182" t="s">
        <v>285</v>
      </c>
      <c r="U499" s="163">
        <v>0</v>
      </c>
      <c r="V499" s="163">
        <f>ROUND(E499*U499,2)</f>
        <v>0</v>
      </c>
      <c r="W499" s="163"/>
      <c r="X499" s="153"/>
      <c r="Y499" s="153"/>
      <c r="Z499" s="153"/>
      <c r="AA499" s="153"/>
      <c r="AB499" s="153"/>
      <c r="AC499" s="153"/>
      <c r="AD499" s="153"/>
      <c r="AE499" s="153"/>
      <c r="AF499" s="153"/>
      <c r="AG499" s="153" t="s">
        <v>290</v>
      </c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</row>
    <row r="500" spans="1:60" outlineLevel="1" x14ac:dyDescent="0.2">
      <c r="A500" s="160"/>
      <c r="B500" s="161"/>
      <c r="C500" s="195" t="s">
        <v>673</v>
      </c>
      <c r="D500" s="165"/>
      <c r="E500" s="166">
        <v>1</v>
      </c>
      <c r="F500" s="163"/>
      <c r="G500" s="163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3"/>
      <c r="X500" s="153"/>
      <c r="Y500" s="153"/>
      <c r="Z500" s="153"/>
      <c r="AA500" s="153"/>
      <c r="AB500" s="153"/>
      <c r="AC500" s="153"/>
      <c r="AD500" s="153"/>
      <c r="AE500" s="153"/>
      <c r="AF500" s="153"/>
      <c r="AG500" s="153" t="s">
        <v>146</v>
      </c>
      <c r="AH500" s="153">
        <v>0</v>
      </c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</row>
    <row r="501" spans="1:60" outlineLevel="1" x14ac:dyDescent="0.2">
      <c r="A501" s="176">
        <v>129</v>
      </c>
      <c r="B501" s="177" t="s">
        <v>674</v>
      </c>
      <c r="C501" s="194" t="s">
        <v>675</v>
      </c>
      <c r="D501" s="178" t="s">
        <v>244</v>
      </c>
      <c r="E501" s="179">
        <v>1</v>
      </c>
      <c r="F501" s="180"/>
      <c r="G501" s="181">
        <f>ROUND(E501*F501,2)</f>
        <v>0</v>
      </c>
      <c r="H501" s="180"/>
      <c r="I501" s="181">
        <f>ROUND(E501*H501,2)</f>
        <v>0</v>
      </c>
      <c r="J501" s="180"/>
      <c r="K501" s="181">
        <f>ROUND(E501*J501,2)</f>
        <v>0</v>
      </c>
      <c r="L501" s="181">
        <v>21</v>
      </c>
      <c r="M501" s="181">
        <f>G501*(1+L501/100)</f>
        <v>0</v>
      </c>
      <c r="N501" s="181">
        <v>0</v>
      </c>
      <c r="O501" s="181">
        <f>ROUND(E501*N501,2)</f>
        <v>0</v>
      </c>
      <c r="P501" s="181">
        <v>0</v>
      </c>
      <c r="Q501" s="181">
        <f>ROUND(E501*P501,2)</f>
        <v>0</v>
      </c>
      <c r="R501" s="181"/>
      <c r="S501" s="181" t="s">
        <v>284</v>
      </c>
      <c r="T501" s="182" t="s">
        <v>285</v>
      </c>
      <c r="U501" s="163">
        <v>0</v>
      </c>
      <c r="V501" s="163">
        <f>ROUND(E501*U501,2)</f>
        <v>0</v>
      </c>
      <c r="W501" s="163"/>
      <c r="X501" s="153"/>
      <c r="Y501" s="153"/>
      <c r="Z501" s="153"/>
      <c r="AA501" s="153"/>
      <c r="AB501" s="153"/>
      <c r="AC501" s="153"/>
      <c r="AD501" s="153"/>
      <c r="AE501" s="153"/>
      <c r="AF501" s="153"/>
      <c r="AG501" s="153" t="s">
        <v>290</v>
      </c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</row>
    <row r="502" spans="1:60" outlineLevel="1" x14ac:dyDescent="0.2">
      <c r="A502" s="160"/>
      <c r="B502" s="161"/>
      <c r="C502" s="195" t="s">
        <v>676</v>
      </c>
      <c r="D502" s="165"/>
      <c r="E502" s="166">
        <v>1</v>
      </c>
      <c r="F502" s="163"/>
      <c r="G502" s="163"/>
      <c r="H502" s="163"/>
      <c r="I502" s="163"/>
      <c r="J502" s="163"/>
      <c r="K502" s="163"/>
      <c r="L502" s="163"/>
      <c r="M502" s="163"/>
      <c r="N502" s="163"/>
      <c r="O502" s="163"/>
      <c r="P502" s="163"/>
      <c r="Q502" s="163"/>
      <c r="R502" s="163"/>
      <c r="S502" s="163"/>
      <c r="T502" s="163"/>
      <c r="U502" s="163"/>
      <c r="V502" s="163"/>
      <c r="W502" s="163"/>
      <c r="X502" s="153"/>
      <c r="Y502" s="153"/>
      <c r="Z502" s="153"/>
      <c r="AA502" s="153"/>
      <c r="AB502" s="153"/>
      <c r="AC502" s="153"/>
      <c r="AD502" s="153"/>
      <c r="AE502" s="153"/>
      <c r="AF502" s="153"/>
      <c r="AG502" s="153" t="s">
        <v>146</v>
      </c>
      <c r="AH502" s="153">
        <v>0</v>
      </c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</row>
    <row r="503" spans="1:60" outlineLevel="1" x14ac:dyDescent="0.2">
      <c r="A503" s="176">
        <v>130</v>
      </c>
      <c r="B503" s="177" t="s">
        <v>677</v>
      </c>
      <c r="C503" s="194" t="s">
        <v>678</v>
      </c>
      <c r="D503" s="178" t="s">
        <v>679</v>
      </c>
      <c r="E503" s="179">
        <v>1500</v>
      </c>
      <c r="F503" s="180"/>
      <c r="G503" s="181">
        <f>ROUND(E503*F503,2)</f>
        <v>0</v>
      </c>
      <c r="H503" s="180"/>
      <c r="I503" s="181">
        <f>ROUND(E503*H503,2)</f>
        <v>0</v>
      </c>
      <c r="J503" s="180"/>
      <c r="K503" s="181">
        <f>ROUND(E503*J503,2)</f>
        <v>0</v>
      </c>
      <c r="L503" s="181">
        <v>21</v>
      </c>
      <c r="M503" s="181">
        <f>G503*(1+L503/100)</f>
        <v>0</v>
      </c>
      <c r="N503" s="181">
        <v>0</v>
      </c>
      <c r="O503" s="181">
        <f>ROUND(E503*N503,2)</f>
        <v>0</v>
      </c>
      <c r="P503" s="181">
        <v>0</v>
      </c>
      <c r="Q503" s="181">
        <f>ROUND(E503*P503,2)</f>
        <v>0</v>
      </c>
      <c r="R503" s="181"/>
      <c r="S503" s="181" t="s">
        <v>284</v>
      </c>
      <c r="T503" s="182" t="s">
        <v>285</v>
      </c>
      <c r="U503" s="163">
        <v>0</v>
      </c>
      <c r="V503" s="163">
        <f>ROUND(E503*U503,2)</f>
        <v>0</v>
      </c>
      <c r="W503" s="163"/>
      <c r="X503" s="153"/>
      <c r="Y503" s="153"/>
      <c r="Z503" s="153"/>
      <c r="AA503" s="153"/>
      <c r="AB503" s="153"/>
      <c r="AC503" s="153"/>
      <c r="AD503" s="153"/>
      <c r="AE503" s="153"/>
      <c r="AF503" s="153"/>
      <c r="AG503" s="153" t="s">
        <v>290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</row>
    <row r="504" spans="1:60" outlineLevel="1" x14ac:dyDescent="0.2">
      <c r="A504" s="160"/>
      <c r="B504" s="161"/>
      <c r="C504" s="195" t="s">
        <v>680</v>
      </c>
      <c r="D504" s="165"/>
      <c r="E504" s="166">
        <v>1500</v>
      </c>
      <c r="F504" s="163"/>
      <c r="G504" s="163"/>
      <c r="H504" s="163"/>
      <c r="I504" s="163"/>
      <c r="J504" s="163"/>
      <c r="K504" s="163"/>
      <c r="L504" s="163"/>
      <c r="M504" s="163"/>
      <c r="N504" s="163"/>
      <c r="O504" s="163"/>
      <c r="P504" s="163"/>
      <c r="Q504" s="163"/>
      <c r="R504" s="163"/>
      <c r="S504" s="163"/>
      <c r="T504" s="163"/>
      <c r="U504" s="163"/>
      <c r="V504" s="163"/>
      <c r="W504" s="163"/>
      <c r="X504" s="153"/>
      <c r="Y504" s="153"/>
      <c r="Z504" s="153"/>
      <c r="AA504" s="153"/>
      <c r="AB504" s="153"/>
      <c r="AC504" s="153"/>
      <c r="AD504" s="153"/>
      <c r="AE504" s="153"/>
      <c r="AF504" s="153"/>
      <c r="AG504" s="153" t="s">
        <v>146</v>
      </c>
      <c r="AH504" s="153">
        <v>0</v>
      </c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</row>
    <row r="505" spans="1:60" outlineLevel="1" x14ac:dyDescent="0.2">
      <c r="A505" s="176">
        <v>131</v>
      </c>
      <c r="B505" s="177" t="s">
        <v>681</v>
      </c>
      <c r="C505" s="194" t="s">
        <v>682</v>
      </c>
      <c r="D505" s="178" t="s">
        <v>283</v>
      </c>
      <c r="E505" s="179">
        <v>2</v>
      </c>
      <c r="F505" s="180"/>
      <c r="G505" s="181">
        <f>ROUND(E505*F505,2)</f>
        <v>0</v>
      </c>
      <c r="H505" s="180"/>
      <c r="I505" s="181">
        <f>ROUND(E505*H505,2)</f>
        <v>0</v>
      </c>
      <c r="J505" s="180"/>
      <c r="K505" s="181">
        <f>ROUND(E505*J505,2)</f>
        <v>0</v>
      </c>
      <c r="L505" s="181">
        <v>21</v>
      </c>
      <c r="M505" s="181">
        <f>G505*(1+L505/100)</f>
        <v>0</v>
      </c>
      <c r="N505" s="181">
        <v>0</v>
      </c>
      <c r="O505" s="181">
        <f>ROUND(E505*N505,2)</f>
        <v>0</v>
      </c>
      <c r="P505" s="181">
        <v>0</v>
      </c>
      <c r="Q505" s="181">
        <f>ROUND(E505*P505,2)</f>
        <v>0</v>
      </c>
      <c r="R505" s="181"/>
      <c r="S505" s="181" t="s">
        <v>284</v>
      </c>
      <c r="T505" s="182" t="s">
        <v>285</v>
      </c>
      <c r="U505" s="163">
        <v>0</v>
      </c>
      <c r="V505" s="163">
        <f>ROUND(E505*U505,2)</f>
        <v>0</v>
      </c>
      <c r="W505" s="163"/>
      <c r="X505" s="153"/>
      <c r="Y505" s="153"/>
      <c r="Z505" s="153"/>
      <c r="AA505" s="153"/>
      <c r="AB505" s="153"/>
      <c r="AC505" s="153"/>
      <c r="AD505" s="153"/>
      <c r="AE505" s="153"/>
      <c r="AF505" s="153"/>
      <c r="AG505" s="153" t="s">
        <v>290</v>
      </c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</row>
    <row r="506" spans="1:60" outlineLevel="1" x14ac:dyDescent="0.2">
      <c r="A506" s="160"/>
      <c r="B506" s="161"/>
      <c r="C506" s="195" t="s">
        <v>683</v>
      </c>
      <c r="D506" s="165"/>
      <c r="E506" s="166">
        <v>2</v>
      </c>
      <c r="F506" s="163"/>
      <c r="G506" s="163"/>
      <c r="H506" s="163"/>
      <c r="I506" s="163"/>
      <c r="J506" s="163"/>
      <c r="K506" s="163"/>
      <c r="L506" s="163"/>
      <c r="M506" s="163"/>
      <c r="N506" s="163"/>
      <c r="O506" s="163"/>
      <c r="P506" s="163"/>
      <c r="Q506" s="163"/>
      <c r="R506" s="163"/>
      <c r="S506" s="163"/>
      <c r="T506" s="163"/>
      <c r="U506" s="163"/>
      <c r="V506" s="163"/>
      <c r="W506" s="163"/>
      <c r="X506" s="153"/>
      <c r="Y506" s="153"/>
      <c r="Z506" s="153"/>
      <c r="AA506" s="153"/>
      <c r="AB506" s="153"/>
      <c r="AC506" s="153"/>
      <c r="AD506" s="153"/>
      <c r="AE506" s="153"/>
      <c r="AF506" s="153"/>
      <c r="AG506" s="153" t="s">
        <v>146</v>
      </c>
      <c r="AH506" s="153">
        <v>0</v>
      </c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</row>
    <row r="507" spans="1:60" outlineLevel="1" x14ac:dyDescent="0.2">
      <c r="A507" s="176">
        <v>132</v>
      </c>
      <c r="B507" s="177" t="s">
        <v>684</v>
      </c>
      <c r="C507" s="194" t="s">
        <v>685</v>
      </c>
      <c r="D507" s="178" t="s">
        <v>283</v>
      </c>
      <c r="E507" s="179">
        <v>1</v>
      </c>
      <c r="F507" s="180"/>
      <c r="G507" s="181">
        <f>ROUND(E507*F507,2)</f>
        <v>0</v>
      </c>
      <c r="H507" s="180"/>
      <c r="I507" s="181">
        <f>ROUND(E507*H507,2)</f>
        <v>0</v>
      </c>
      <c r="J507" s="180"/>
      <c r="K507" s="181">
        <f>ROUND(E507*J507,2)</f>
        <v>0</v>
      </c>
      <c r="L507" s="181">
        <v>21</v>
      </c>
      <c r="M507" s="181">
        <f>G507*(1+L507/100)</f>
        <v>0</v>
      </c>
      <c r="N507" s="181">
        <v>0</v>
      </c>
      <c r="O507" s="181">
        <f>ROUND(E507*N507,2)</f>
        <v>0</v>
      </c>
      <c r="P507" s="181">
        <v>0</v>
      </c>
      <c r="Q507" s="181">
        <f>ROUND(E507*P507,2)</f>
        <v>0</v>
      </c>
      <c r="R507" s="181"/>
      <c r="S507" s="181" t="s">
        <v>284</v>
      </c>
      <c r="T507" s="182" t="s">
        <v>285</v>
      </c>
      <c r="U507" s="163">
        <v>0</v>
      </c>
      <c r="V507" s="163">
        <f>ROUND(E507*U507,2)</f>
        <v>0</v>
      </c>
      <c r="W507" s="163"/>
      <c r="X507" s="153"/>
      <c r="Y507" s="153"/>
      <c r="Z507" s="153"/>
      <c r="AA507" s="153"/>
      <c r="AB507" s="153"/>
      <c r="AC507" s="153"/>
      <c r="AD507" s="153"/>
      <c r="AE507" s="153"/>
      <c r="AF507" s="153"/>
      <c r="AG507" s="153" t="s">
        <v>290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</row>
    <row r="508" spans="1:60" outlineLevel="1" x14ac:dyDescent="0.2">
      <c r="A508" s="160"/>
      <c r="B508" s="161"/>
      <c r="C508" s="195" t="s">
        <v>686</v>
      </c>
      <c r="D508" s="165"/>
      <c r="E508" s="166">
        <v>1</v>
      </c>
      <c r="F508" s="163"/>
      <c r="G508" s="163"/>
      <c r="H508" s="163"/>
      <c r="I508" s="163"/>
      <c r="J508" s="163"/>
      <c r="K508" s="163"/>
      <c r="L508" s="163"/>
      <c r="M508" s="163"/>
      <c r="N508" s="163"/>
      <c r="O508" s="163"/>
      <c r="P508" s="163"/>
      <c r="Q508" s="163"/>
      <c r="R508" s="163"/>
      <c r="S508" s="163"/>
      <c r="T508" s="163"/>
      <c r="U508" s="163"/>
      <c r="V508" s="163"/>
      <c r="W508" s="163"/>
      <c r="X508" s="153"/>
      <c r="Y508" s="153"/>
      <c r="Z508" s="153"/>
      <c r="AA508" s="153"/>
      <c r="AB508" s="153"/>
      <c r="AC508" s="153"/>
      <c r="AD508" s="153"/>
      <c r="AE508" s="153"/>
      <c r="AF508" s="153"/>
      <c r="AG508" s="153" t="s">
        <v>146</v>
      </c>
      <c r="AH508" s="153">
        <v>0</v>
      </c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</row>
    <row r="509" spans="1:60" outlineLevel="1" x14ac:dyDescent="0.2">
      <c r="A509" s="176">
        <v>133</v>
      </c>
      <c r="B509" s="177" t="s">
        <v>687</v>
      </c>
      <c r="C509" s="194" t="s">
        <v>688</v>
      </c>
      <c r="D509" s="178" t="s">
        <v>283</v>
      </c>
      <c r="E509" s="179">
        <v>1</v>
      </c>
      <c r="F509" s="180"/>
      <c r="G509" s="181">
        <f>ROUND(E509*F509,2)</f>
        <v>0</v>
      </c>
      <c r="H509" s="180"/>
      <c r="I509" s="181">
        <f>ROUND(E509*H509,2)</f>
        <v>0</v>
      </c>
      <c r="J509" s="180"/>
      <c r="K509" s="181">
        <f>ROUND(E509*J509,2)</f>
        <v>0</v>
      </c>
      <c r="L509" s="181">
        <v>21</v>
      </c>
      <c r="M509" s="181">
        <f>G509*(1+L509/100)</f>
        <v>0</v>
      </c>
      <c r="N509" s="181">
        <v>0</v>
      </c>
      <c r="O509" s="181">
        <f>ROUND(E509*N509,2)</f>
        <v>0</v>
      </c>
      <c r="P509" s="181">
        <v>0</v>
      </c>
      <c r="Q509" s="181">
        <f>ROUND(E509*P509,2)</f>
        <v>0</v>
      </c>
      <c r="R509" s="181"/>
      <c r="S509" s="181" t="s">
        <v>284</v>
      </c>
      <c r="T509" s="182" t="s">
        <v>285</v>
      </c>
      <c r="U509" s="163">
        <v>0</v>
      </c>
      <c r="V509" s="163">
        <f>ROUND(E509*U509,2)</f>
        <v>0</v>
      </c>
      <c r="W509" s="163"/>
      <c r="X509" s="153"/>
      <c r="Y509" s="153"/>
      <c r="Z509" s="153"/>
      <c r="AA509" s="153"/>
      <c r="AB509" s="153"/>
      <c r="AC509" s="153"/>
      <c r="AD509" s="153"/>
      <c r="AE509" s="153"/>
      <c r="AF509" s="153"/>
      <c r="AG509" s="153" t="s">
        <v>290</v>
      </c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</row>
    <row r="510" spans="1:60" outlineLevel="1" x14ac:dyDescent="0.2">
      <c r="A510" s="160"/>
      <c r="B510" s="161"/>
      <c r="C510" s="195" t="s">
        <v>689</v>
      </c>
      <c r="D510" s="165"/>
      <c r="E510" s="166">
        <v>1</v>
      </c>
      <c r="F510" s="163"/>
      <c r="G510" s="163"/>
      <c r="H510" s="163"/>
      <c r="I510" s="163"/>
      <c r="J510" s="163"/>
      <c r="K510" s="163"/>
      <c r="L510" s="163"/>
      <c r="M510" s="163"/>
      <c r="N510" s="163"/>
      <c r="O510" s="163"/>
      <c r="P510" s="163"/>
      <c r="Q510" s="163"/>
      <c r="R510" s="163"/>
      <c r="S510" s="163"/>
      <c r="T510" s="163"/>
      <c r="U510" s="163"/>
      <c r="V510" s="163"/>
      <c r="W510" s="163"/>
      <c r="X510" s="153"/>
      <c r="Y510" s="153"/>
      <c r="Z510" s="153"/>
      <c r="AA510" s="153"/>
      <c r="AB510" s="153"/>
      <c r="AC510" s="153"/>
      <c r="AD510" s="153"/>
      <c r="AE510" s="153"/>
      <c r="AF510" s="153"/>
      <c r="AG510" s="153" t="s">
        <v>146</v>
      </c>
      <c r="AH510" s="153">
        <v>0</v>
      </c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</row>
    <row r="511" spans="1:60" outlineLevel="1" x14ac:dyDescent="0.2">
      <c r="A511" s="176">
        <v>134</v>
      </c>
      <c r="B511" s="177" t="s">
        <v>690</v>
      </c>
      <c r="C511" s="194" t="s">
        <v>691</v>
      </c>
      <c r="D511" s="178" t="s">
        <v>455</v>
      </c>
      <c r="E511" s="179">
        <v>1</v>
      </c>
      <c r="F511" s="180"/>
      <c r="G511" s="181">
        <f>ROUND(E511*F511,2)</f>
        <v>0</v>
      </c>
      <c r="H511" s="180"/>
      <c r="I511" s="181">
        <f>ROUND(E511*H511,2)</f>
        <v>0</v>
      </c>
      <c r="J511" s="180"/>
      <c r="K511" s="181">
        <f>ROUND(E511*J511,2)</f>
        <v>0</v>
      </c>
      <c r="L511" s="181">
        <v>21</v>
      </c>
      <c r="M511" s="181">
        <f>G511*(1+L511/100)</f>
        <v>0</v>
      </c>
      <c r="N511" s="181">
        <v>0</v>
      </c>
      <c r="O511" s="181">
        <f>ROUND(E511*N511,2)</f>
        <v>0</v>
      </c>
      <c r="P511" s="181">
        <v>0</v>
      </c>
      <c r="Q511" s="181">
        <f>ROUND(E511*P511,2)</f>
        <v>0</v>
      </c>
      <c r="R511" s="181"/>
      <c r="S511" s="181" t="s">
        <v>284</v>
      </c>
      <c r="T511" s="182" t="s">
        <v>285</v>
      </c>
      <c r="U511" s="163">
        <v>0</v>
      </c>
      <c r="V511" s="163">
        <f>ROUND(E511*U511,2)</f>
        <v>0</v>
      </c>
      <c r="W511" s="163"/>
      <c r="X511" s="153"/>
      <c r="Y511" s="153"/>
      <c r="Z511" s="153"/>
      <c r="AA511" s="153"/>
      <c r="AB511" s="153"/>
      <c r="AC511" s="153"/>
      <c r="AD511" s="153"/>
      <c r="AE511" s="153"/>
      <c r="AF511" s="153"/>
      <c r="AG511" s="153" t="s">
        <v>290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</row>
    <row r="512" spans="1:60" outlineLevel="1" x14ac:dyDescent="0.2">
      <c r="A512" s="160"/>
      <c r="B512" s="161"/>
      <c r="C512" s="195" t="s">
        <v>692</v>
      </c>
      <c r="D512" s="165"/>
      <c r="E512" s="166">
        <v>1</v>
      </c>
      <c r="F512" s="163"/>
      <c r="G512" s="163"/>
      <c r="H512" s="163"/>
      <c r="I512" s="163"/>
      <c r="J512" s="163"/>
      <c r="K512" s="163"/>
      <c r="L512" s="163"/>
      <c r="M512" s="163"/>
      <c r="N512" s="163"/>
      <c r="O512" s="163"/>
      <c r="P512" s="163"/>
      <c r="Q512" s="163"/>
      <c r="R512" s="163"/>
      <c r="S512" s="163"/>
      <c r="T512" s="163"/>
      <c r="U512" s="163"/>
      <c r="V512" s="163"/>
      <c r="W512" s="163"/>
      <c r="X512" s="153"/>
      <c r="Y512" s="153"/>
      <c r="Z512" s="153"/>
      <c r="AA512" s="153"/>
      <c r="AB512" s="153"/>
      <c r="AC512" s="153"/>
      <c r="AD512" s="153"/>
      <c r="AE512" s="153"/>
      <c r="AF512" s="153"/>
      <c r="AG512" s="153" t="s">
        <v>146</v>
      </c>
      <c r="AH512" s="153">
        <v>0</v>
      </c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</row>
    <row r="513" spans="1:60" outlineLevel="1" x14ac:dyDescent="0.2">
      <c r="A513" s="160">
        <v>135</v>
      </c>
      <c r="B513" s="161" t="s">
        <v>693</v>
      </c>
      <c r="C513" s="198" t="s">
        <v>694</v>
      </c>
      <c r="D513" s="162" t="s">
        <v>0</v>
      </c>
      <c r="E513" s="184"/>
      <c r="F513" s="164"/>
      <c r="G513" s="163">
        <f>ROUND(E513*F513,2)</f>
        <v>0</v>
      </c>
      <c r="H513" s="164"/>
      <c r="I513" s="163">
        <f>ROUND(E513*H513,2)</f>
        <v>0</v>
      </c>
      <c r="J513" s="164"/>
      <c r="K513" s="163">
        <f>ROUND(E513*J513,2)</f>
        <v>0</v>
      </c>
      <c r="L513" s="163">
        <v>21</v>
      </c>
      <c r="M513" s="163">
        <f>G513*(1+L513/100)</f>
        <v>0</v>
      </c>
      <c r="N513" s="163">
        <v>0</v>
      </c>
      <c r="O513" s="163">
        <f>ROUND(E513*N513,2)</f>
        <v>0</v>
      </c>
      <c r="P513" s="163">
        <v>0</v>
      </c>
      <c r="Q513" s="163">
        <f>ROUND(E513*P513,2)</f>
        <v>0</v>
      </c>
      <c r="R513" s="163" t="s">
        <v>695</v>
      </c>
      <c r="S513" s="163" t="s">
        <v>141</v>
      </c>
      <c r="T513" s="163" t="s">
        <v>141</v>
      </c>
      <c r="U513" s="163">
        <v>0</v>
      </c>
      <c r="V513" s="163">
        <f>ROUND(E513*U513,2)</f>
        <v>0</v>
      </c>
      <c r="W513" s="163"/>
      <c r="X513" s="153"/>
      <c r="Y513" s="153"/>
      <c r="Z513" s="153"/>
      <c r="AA513" s="153"/>
      <c r="AB513" s="153"/>
      <c r="AC513" s="153"/>
      <c r="AD513" s="153"/>
      <c r="AE513" s="153"/>
      <c r="AF513" s="153"/>
      <c r="AG513" s="153" t="s">
        <v>557</v>
      </c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</row>
    <row r="514" spans="1:60" outlineLevel="1" x14ac:dyDescent="0.2">
      <c r="A514" s="160"/>
      <c r="B514" s="161"/>
      <c r="C514" s="262" t="s">
        <v>609</v>
      </c>
      <c r="D514" s="263"/>
      <c r="E514" s="263"/>
      <c r="F514" s="263"/>
      <c r="G514" s="263"/>
      <c r="H514" s="163"/>
      <c r="I514" s="163"/>
      <c r="J514" s="163"/>
      <c r="K514" s="163"/>
      <c r="L514" s="163"/>
      <c r="M514" s="163"/>
      <c r="N514" s="163"/>
      <c r="O514" s="163"/>
      <c r="P514" s="163"/>
      <c r="Q514" s="163"/>
      <c r="R514" s="163"/>
      <c r="S514" s="163"/>
      <c r="T514" s="163"/>
      <c r="U514" s="163"/>
      <c r="V514" s="163"/>
      <c r="W514" s="163"/>
      <c r="X514" s="153"/>
      <c r="Y514" s="153"/>
      <c r="Z514" s="153"/>
      <c r="AA514" s="153"/>
      <c r="AB514" s="153"/>
      <c r="AC514" s="153"/>
      <c r="AD514" s="153"/>
      <c r="AE514" s="153"/>
      <c r="AF514" s="153"/>
      <c r="AG514" s="153" t="s">
        <v>144</v>
      </c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</row>
    <row r="515" spans="1:60" x14ac:dyDescent="0.2">
      <c r="A515" s="170" t="s">
        <v>135</v>
      </c>
      <c r="B515" s="171" t="s">
        <v>95</v>
      </c>
      <c r="C515" s="193" t="s">
        <v>788</v>
      </c>
      <c r="D515" s="172"/>
      <c r="E515" s="173"/>
      <c r="F515" s="174"/>
      <c r="G515" s="174">
        <f>SUMIF(AG516:AG519,"&lt;&gt;NOR",G516:G519)</f>
        <v>0</v>
      </c>
      <c r="H515" s="174"/>
      <c r="I515" s="174">
        <f>SUM(I516:I519)</f>
        <v>0</v>
      </c>
      <c r="J515" s="174"/>
      <c r="K515" s="174">
        <f>SUM(K516:K519)</f>
        <v>0</v>
      </c>
      <c r="L515" s="174"/>
      <c r="M515" s="174">
        <f>SUM(M516:M519)</f>
        <v>0</v>
      </c>
      <c r="N515" s="174"/>
      <c r="O515" s="174">
        <f>SUM(O516:O519)</f>
        <v>0</v>
      </c>
      <c r="P515" s="174"/>
      <c r="Q515" s="174">
        <f>SUM(Q516:Q519)</f>
        <v>0</v>
      </c>
      <c r="R515" s="174"/>
      <c r="S515" s="174"/>
      <c r="T515" s="175"/>
      <c r="U515" s="169"/>
      <c r="V515" s="169">
        <f>SUM(V516:V519)</f>
        <v>0</v>
      </c>
      <c r="W515" s="169"/>
      <c r="AG515" t="s">
        <v>136</v>
      </c>
    </row>
    <row r="516" spans="1:60" outlineLevel="1" x14ac:dyDescent="0.2">
      <c r="A516" s="176">
        <v>136</v>
      </c>
      <c r="B516" s="177" t="s">
        <v>696</v>
      </c>
      <c r="C516" s="194" t="s">
        <v>787</v>
      </c>
      <c r="D516" s="178" t="s">
        <v>244</v>
      </c>
      <c r="E516" s="179">
        <v>1</v>
      </c>
      <c r="F516" s="180"/>
      <c r="G516" s="181">
        <f>ROUND(E516*F516,2)</f>
        <v>0</v>
      </c>
      <c r="H516" s="180"/>
      <c r="I516" s="181">
        <f>ROUND(E516*H516,2)</f>
        <v>0</v>
      </c>
      <c r="J516" s="180"/>
      <c r="K516" s="181">
        <f>ROUND(E516*J516,2)</f>
        <v>0</v>
      </c>
      <c r="L516" s="181">
        <v>21</v>
      </c>
      <c r="M516" s="181">
        <f>G516*(1+L516/100)</f>
        <v>0</v>
      </c>
      <c r="N516" s="181">
        <v>0</v>
      </c>
      <c r="O516" s="181">
        <f>ROUND(E516*N516,2)</f>
        <v>0</v>
      </c>
      <c r="P516" s="181">
        <v>0</v>
      </c>
      <c r="Q516" s="181">
        <f>ROUND(E516*P516,2)</f>
        <v>0</v>
      </c>
      <c r="R516" s="181"/>
      <c r="S516" s="181" t="s">
        <v>284</v>
      </c>
      <c r="T516" s="182" t="s">
        <v>285</v>
      </c>
      <c r="U516" s="163">
        <v>0</v>
      </c>
      <c r="V516" s="163">
        <f>ROUND(E516*U516,2)</f>
        <v>0</v>
      </c>
      <c r="W516" s="163"/>
      <c r="X516" s="153"/>
      <c r="Y516" s="153"/>
      <c r="Z516" s="153"/>
      <c r="AA516" s="153"/>
      <c r="AB516" s="153"/>
      <c r="AC516" s="153"/>
      <c r="AD516" s="153"/>
      <c r="AE516" s="153"/>
      <c r="AF516" s="153"/>
      <c r="AG516" s="153" t="s">
        <v>290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  <c r="BF516" s="153"/>
      <c r="BG516" s="153"/>
      <c r="BH516" s="153"/>
    </row>
    <row r="517" spans="1:60" outlineLevel="1" x14ac:dyDescent="0.2">
      <c r="A517" s="160"/>
      <c r="B517" s="161"/>
      <c r="C517" s="195" t="s">
        <v>697</v>
      </c>
      <c r="D517" s="165"/>
      <c r="E517" s="166">
        <v>1</v>
      </c>
      <c r="F517" s="163"/>
      <c r="G517" s="163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53"/>
      <c r="Y517" s="153"/>
      <c r="Z517" s="153"/>
      <c r="AA517" s="153"/>
      <c r="AB517" s="153"/>
      <c r="AC517" s="153"/>
      <c r="AD517" s="153"/>
      <c r="AE517" s="153"/>
      <c r="AF517" s="153"/>
      <c r="AG517" s="153" t="s">
        <v>146</v>
      </c>
      <c r="AH517" s="153">
        <v>0</v>
      </c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</row>
    <row r="518" spans="1:60" outlineLevel="1" x14ac:dyDescent="0.2">
      <c r="A518" s="176">
        <v>137</v>
      </c>
      <c r="B518" s="177" t="s">
        <v>698</v>
      </c>
      <c r="C518" s="194" t="s">
        <v>699</v>
      </c>
      <c r="D518" s="178" t="s">
        <v>244</v>
      </c>
      <c r="E518" s="179">
        <v>1</v>
      </c>
      <c r="F518" s="180"/>
      <c r="G518" s="181">
        <f>ROUND(E518*F518,2)</f>
        <v>0</v>
      </c>
      <c r="H518" s="180"/>
      <c r="I518" s="181">
        <f>ROUND(E518*H518,2)</f>
        <v>0</v>
      </c>
      <c r="J518" s="180"/>
      <c r="K518" s="181">
        <f>ROUND(E518*J518,2)</f>
        <v>0</v>
      </c>
      <c r="L518" s="181">
        <v>21</v>
      </c>
      <c r="M518" s="181">
        <f>G518*(1+L518/100)</f>
        <v>0</v>
      </c>
      <c r="N518" s="181">
        <v>0</v>
      </c>
      <c r="O518" s="181">
        <f>ROUND(E518*N518,2)</f>
        <v>0</v>
      </c>
      <c r="P518" s="181">
        <v>0</v>
      </c>
      <c r="Q518" s="181">
        <f>ROUND(E518*P518,2)</f>
        <v>0</v>
      </c>
      <c r="R518" s="181"/>
      <c r="S518" s="181" t="s">
        <v>284</v>
      </c>
      <c r="T518" s="182" t="s">
        <v>285</v>
      </c>
      <c r="U518" s="163">
        <v>0</v>
      </c>
      <c r="V518" s="163">
        <f>ROUND(E518*U518,2)</f>
        <v>0</v>
      </c>
      <c r="W518" s="163"/>
      <c r="X518" s="153"/>
      <c r="Y518" s="153"/>
      <c r="Z518" s="153"/>
      <c r="AA518" s="153"/>
      <c r="AB518" s="153"/>
      <c r="AC518" s="153"/>
      <c r="AD518" s="153"/>
      <c r="AE518" s="153"/>
      <c r="AF518" s="153"/>
      <c r="AG518" s="153" t="s">
        <v>290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</row>
    <row r="519" spans="1:60" outlineLevel="1" x14ac:dyDescent="0.2">
      <c r="A519" s="160"/>
      <c r="B519" s="161"/>
      <c r="C519" s="195" t="s">
        <v>700</v>
      </c>
      <c r="D519" s="165"/>
      <c r="E519" s="166">
        <v>1</v>
      </c>
      <c r="F519" s="163"/>
      <c r="G519" s="163"/>
      <c r="H519" s="163"/>
      <c r="I519" s="163"/>
      <c r="J519" s="163"/>
      <c r="K519" s="163"/>
      <c r="L519" s="163"/>
      <c r="M519" s="163"/>
      <c r="N519" s="163"/>
      <c r="O519" s="163"/>
      <c r="P519" s="163"/>
      <c r="Q519" s="163"/>
      <c r="R519" s="163"/>
      <c r="S519" s="163"/>
      <c r="T519" s="163"/>
      <c r="U519" s="163"/>
      <c r="V519" s="163"/>
      <c r="W519" s="163"/>
      <c r="X519" s="153"/>
      <c r="Y519" s="153"/>
      <c r="Z519" s="153"/>
      <c r="AA519" s="153"/>
      <c r="AB519" s="153"/>
      <c r="AC519" s="153"/>
      <c r="AD519" s="153"/>
      <c r="AE519" s="153"/>
      <c r="AF519" s="153"/>
      <c r="AG519" s="153" t="s">
        <v>146</v>
      </c>
      <c r="AH519" s="153">
        <v>0</v>
      </c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</row>
    <row r="520" spans="1:60" x14ac:dyDescent="0.2">
      <c r="A520" s="170" t="s">
        <v>135</v>
      </c>
      <c r="B520" s="171" t="s">
        <v>97</v>
      </c>
      <c r="C520" s="193" t="s">
        <v>98</v>
      </c>
      <c r="D520" s="172"/>
      <c r="E520" s="173"/>
      <c r="F520" s="174"/>
      <c r="G520" s="174">
        <f>SUMIF(AG521:AG570,"&lt;&gt;NOR",G521:G570)</f>
        <v>0</v>
      </c>
      <c r="H520" s="174"/>
      <c r="I520" s="174">
        <f>SUM(I521:I570)</f>
        <v>0</v>
      </c>
      <c r="J520" s="174"/>
      <c r="K520" s="174">
        <f>SUM(K521:K570)</f>
        <v>0</v>
      </c>
      <c r="L520" s="174"/>
      <c r="M520" s="174">
        <f>SUM(M521:M570)</f>
        <v>0</v>
      </c>
      <c r="N520" s="174"/>
      <c r="O520" s="174">
        <f>SUM(O521:O570)</f>
        <v>0.86</v>
      </c>
      <c r="P520" s="174"/>
      <c r="Q520" s="174">
        <f>SUM(Q521:Q570)</f>
        <v>0</v>
      </c>
      <c r="R520" s="174"/>
      <c r="S520" s="174"/>
      <c r="T520" s="175"/>
      <c r="U520" s="169"/>
      <c r="V520" s="169">
        <f>SUM(V521:V570)</f>
        <v>175.37999999999997</v>
      </c>
      <c r="W520" s="169"/>
      <c r="AG520" t="s">
        <v>136</v>
      </c>
    </row>
    <row r="521" spans="1:60" ht="22.5" outlineLevel="1" x14ac:dyDescent="0.2">
      <c r="A521" s="176">
        <v>138</v>
      </c>
      <c r="B521" s="177" t="s">
        <v>701</v>
      </c>
      <c r="C521" s="194" t="s">
        <v>784</v>
      </c>
      <c r="D521" s="178" t="s">
        <v>152</v>
      </c>
      <c r="E521" s="179">
        <v>109.17</v>
      </c>
      <c r="F521" s="180"/>
      <c r="G521" s="181">
        <f>ROUND(E521*F521,2)</f>
        <v>0</v>
      </c>
      <c r="H521" s="180"/>
      <c r="I521" s="181">
        <f>ROUND(E521*H521,2)</f>
        <v>0</v>
      </c>
      <c r="J521" s="180"/>
      <c r="K521" s="181">
        <f>ROUND(E521*J521,2)</f>
        <v>0</v>
      </c>
      <c r="L521" s="181">
        <v>21</v>
      </c>
      <c r="M521" s="181">
        <f>G521*(1+L521/100)</f>
        <v>0</v>
      </c>
      <c r="N521" s="181">
        <v>3.2000000000000003E-4</v>
      </c>
      <c r="O521" s="181">
        <f>ROUND(E521*N521,2)</f>
        <v>0.03</v>
      </c>
      <c r="P521" s="181">
        <v>0</v>
      </c>
      <c r="Q521" s="181">
        <f>ROUND(E521*P521,2)</f>
        <v>0</v>
      </c>
      <c r="R521" s="181" t="s">
        <v>702</v>
      </c>
      <c r="S521" s="181" t="s">
        <v>141</v>
      </c>
      <c r="T521" s="182" t="s">
        <v>141</v>
      </c>
      <c r="U521" s="163">
        <v>0.23600000000000002</v>
      </c>
      <c r="V521" s="163">
        <f>ROUND(E521*U521,2)</f>
        <v>25.76</v>
      </c>
      <c r="W521" s="163"/>
      <c r="X521" s="153"/>
      <c r="Y521" s="153"/>
      <c r="Z521" s="153"/>
      <c r="AA521" s="153"/>
      <c r="AB521" s="153"/>
      <c r="AC521" s="153"/>
      <c r="AD521" s="153"/>
      <c r="AE521" s="153"/>
      <c r="AF521" s="153"/>
      <c r="AG521" s="153" t="s">
        <v>562</v>
      </c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</row>
    <row r="522" spans="1:60" outlineLevel="1" x14ac:dyDescent="0.2">
      <c r="A522" s="160"/>
      <c r="B522" s="161"/>
      <c r="C522" s="195" t="s">
        <v>568</v>
      </c>
      <c r="D522" s="165"/>
      <c r="E522" s="166">
        <v>12.66</v>
      </c>
      <c r="F522" s="163"/>
      <c r="G522" s="163"/>
      <c r="H522" s="163"/>
      <c r="I522" s="163"/>
      <c r="J522" s="163"/>
      <c r="K522" s="163"/>
      <c r="L522" s="163"/>
      <c r="M522" s="163"/>
      <c r="N522" s="163"/>
      <c r="O522" s="163"/>
      <c r="P522" s="163"/>
      <c r="Q522" s="163"/>
      <c r="R522" s="163"/>
      <c r="S522" s="163"/>
      <c r="T522" s="163"/>
      <c r="U522" s="163"/>
      <c r="V522" s="163"/>
      <c r="W522" s="163"/>
      <c r="X522" s="153"/>
      <c r="Y522" s="153"/>
      <c r="Z522" s="153"/>
      <c r="AA522" s="153"/>
      <c r="AB522" s="153"/>
      <c r="AC522" s="153"/>
      <c r="AD522" s="153"/>
      <c r="AE522" s="153"/>
      <c r="AF522" s="153"/>
      <c r="AG522" s="153" t="s">
        <v>146</v>
      </c>
      <c r="AH522" s="153">
        <v>0</v>
      </c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</row>
    <row r="523" spans="1:60" outlineLevel="1" x14ac:dyDescent="0.2">
      <c r="A523" s="160"/>
      <c r="B523" s="161"/>
      <c r="C523" s="195" t="s">
        <v>548</v>
      </c>
      <c r="D523" s="165"/>
      <c r="E523" s="166">
        <v>8.57</v>
      </c>
      <c r="F523" s="163"/>
      <c r="G523" s="163"/>
      <c r="H523" s="163"/>
      <c r="I523" s="163"/>
      <c r="J523" s="163"/>
      <c r="K523" s="163"/>
      <c r="L523" s="163"/>
      <c r="M523" s="163"/>
      <c r="N523" s="163"/>
      <c r="O523" s="163"/>
      <c r="P523" s="163"/>
      <c r="Q523" s="163"/>
      <c r="R523" s="163"/>
      <c r="S523" s="163"/>
      <c r="T523" s="163"/>
      <c r="U523" s="163"/>
      <c r="V523" s="163"/>
      <c r="W523" s="163"/>
      <c r="X523" s="153"/>
      <c r="Y523" s="153"/>
      <c r="Z523" s="153"/>
      <c r="AA523" s="153"/>
      <c r="AB523" s="153"/>
      <c r="AC523" s="153"/>
      <c r="AD523" s="153"/>
      <c r="AE523" s="153"/>
      <c r="AF523" s="153"/>
      <c r="AG523" s="153" t="s">
        <v>146</v>
      </c>
      <c r="AH523" s="153">
        <v>0</v>
      </c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</row>
    <row r="524" spans="1:60" outlineLevel="1" x14ac:dyDescent="0.2">
      <c r="A524" s="160"/>
      <c r="B524" s="161"/>
      <c r="C524" s="195" t="s">
        <v>549</v>
      </c>
      <c r="D524" s="165"/>
      <c r="E524" s="166">
        <v>10.5</v>
      </c>
      <c r="F524" s="163"/>
      <c r="G524" s="163"/>
      <c r="H524" s="163"/>
      <c r="I524" s="163"/>
      <c r="J524" s="163"/>
      <c r="K524" s="163"/>
      <c r="L524" s="163"/>
      <c r="M524" s="163"/>
      <c r="N524" s="163"/>
      <c r="O524" s="163"/>
      <c r="P524" s="163"/>
      <c r="Q524" s="163"/>
      <c r="R524" s="163"/>
      <c r="S524" s="163"/>
      <c r="T524" s="163"/>
      <c r="U524" s="163"/>
      <c r="V524" s="163"/>
      <c r="W524" s="163"/>
      <c r="X524" s="153"/>
      <c r="Y524" s="153"/>
      <c r="Z524" s="153"/>
      <c r="AA524" s="153"/>
      <c r="AB524" s="153"/>
      <c r="AC524" s="153"/>
      <c r="AD524" s="153"/>
      <c r="AE524" s="153"/>
      <c r="AF524" s="153"/>
      <c r="AG524" s="153" t="s">
        <v>146</v>
      </c>
      <c r="AH524" s="153">
        <v>0</v>
      </c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</row>
    <row r="525" spans="1:60" outlineLevel="1" x14ac:dyDescent="0.2">
      <c r="A525" s="160"/>
      <c r="B525" s="161"/>
      <c r="C525" s="195" t="s">
        <v>550</v>
      </c>
      <c r="D525" s="165"/>
      <c r="E525" s="166">
        <v>9.3500000000000014</v>
      </c>
      <c r="F525" s="163"/>
      <c r="G525" s="163"/>
      <c r="H525" s="163"/>
      <c r="I525" s="163"/>
      <c r="J525" s="163"/>
      <c r="K525" s="163"/>
      <c r="L525" s="163"/>
      <c r="M525" s="163"/>
      <c r="N525" s="163"/>
      <c r="O525" s="163"/>
      <c r="P525" s="163"/>
      <c r="Q525" s="163"/>
      <c r="R525" s="163"/>
      <c r="S525" s="163"/>
      <c r="T525" s="163"/>
      <c r="U525" s="163"/>
      <c r="V525" s="163"/>
      <c r="W525" s="163"/>
      <c r="X525" s="153"/>
      <c r="Y525" s="153"/>
      <c r="Z525" s="153"/>
      <c r="AA525" s="153"/>
      <c r="AB525" s="153"/>
      <c r="AC525" s="153"/>
      <c r="AD525" s="153"/>
      <c r="AE525" s="153"/>
      <c r="AF525" s="153"/>
      <c r="AG525" s="153" t="s">
        <v>146</v>
      </c>
      <c r="AH525" s="153">
        <v>0</v>
      </c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</row>
    <row r="526" spans="1:60" outlineLevel="1" x14ac:dyDescent="0.2">
      <c r="A526" s="160"/>
      <c r="B526" s="161"/>
      <c r="C526" s="195" t="s">
        <v>551</v>
      </c>
      <c r="D526" s="165"/>
      <c r="E526" s="166">
        <v>13.15</v>
      </c>
      <c r="F526" s="163"/>
      <c r="G526" s="163"/>
      <c r="H526" s="163"/>
      <c r="I526" s="163"/>
      <c r="J526" s="163"/>
      <c r="K526" s="163"/>
      <c r="L526" s="163"/>
      <c r="M526" s="163"/>
      <c r="N526" s="163"/>
      <c r="O526" s="163"/>
      <c r="P526" s="163"/>
      <c r="Q526" s="163"/>
      <c r="R526" s="163"/>
      <c r="S526" s="163"/>
      <c r="T526" s="163"/>
      <c r="U526" s="163"/>
      <c r="V526" s="163"/>
      <c r="W526" s="163"/>
      <c r="X526" s="153"/>
      <c r="Y526" s="153"/>
      <c r="Z526" s="153"/>
      <c r="AA526" s="153"/>
      <c r="AB526" s="153"/>
      <c r="AC526" s="153"/>
      <c r="AD526" s="153"/>
      <c r="AE526" s="153"/>
      <c r="AF526" s="153"/>
      <c r="AG526" s="153" t="s">
        <v>146</v>
      </c>
      <c r="AH526" s="153">
        <v>0</v>
      </c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</row>
    <row r="527" spans="1:60" outlineLevel="1" x14ac:dyDescent="0.2">
      <c r="A527" s="160"/>
      <c r="B527" s="161"/>
      <c r="C527" s="195" t="s">
        <v>552</v>
      </c>
      <c r="D527" s="165"/>
      <c r="E527" s="166">
        <v>6.7200000000000006</v>
      </c>
      <c r="F527" s="163"/>
      <c r="G527" s="163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3"/>
      <c r="X527" s="153"/>
      <c r="Y527" s="153"/>
      <c r="Z527" s="153"/>
      <c r="AA527" s="153"/>
      <c r="AB527" s="153"/>
      <c r="AC527" s="153"/>
      <c r="AD527" s="153"/>
      <c r="AE527" s="153"/>
      <c r="AF527" s="153"/>
      <c r="AG527" s="153" t="s">
        <v>146</v>
      </c>
      <c r="AH527" s="153">
        <v>0</v>
      </c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</row>
    <row r="528" spans="1:60" outlineLevel="1" x14ac:dyDescent="0.2">
      <c r="A528" s="160"/>
      <c r="B528" s="161"/>
      <c r="C528" s="195" t="s">
        <v>553</v>
      </c>
      <c r="D528" s="165"/>
      <c r="E528" s="166">
        <v>7.1000000000000005</v>
      </c>
      <c r="F528" s="163"/>
      <c r="G528" s="163"/>
      <c r="H528" s="163"/>
      <c r="I528" s="163"/>
      <c r="J528" s="163"/>
      <c r="K528" s="163"/>
      <c r="L528" s="163"/>
      <c r="M528" s="163"/>
      <c r="N528" s="163"/>
      <c r="O528" s="163"/>
      <c r="P528" s="163"/>
      <c r="Q528" s="163"/>
      <c r="R528" s="163"/>
      <c r="S528" s="163"/>
      <c r="T528" s="163"/>
      <c r="U528" s="163"/>
      <c r="V528" s="163"/>
      <c r="W528" s="163"/>
      <c r="X528" s="153"/>
      <c r="Y528" s="153"/>
      <c r="Z528" s="153"/>
      <c r="AA528" s="153"/>
      <c r="AB528" s="153"/>
      <c r="AC528" s="153"/>
      <c r="AD528" s="153"/>
      <c r="AE528" s="153"/>
      <c r="AF528" s="153"/>
      <c r="AG528" s="153" t="s">
        <v>146</v>
      </c>
      <c r="AH528" s="153">
        <v>0</v>
      </c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</row>
    <row r="529" spans="1:60" outlineLevel="1" x14ac:dyDescent="0.2">
      <c r="A529" s="160"/>
      <c r="B529" s="161"/>
      <c r="C529" s="195" t="s">
        <v>554</v>
      </c>
      <c r="D529" s="165"/>
      <c r="E529" s="166">
        <v>23.090000000000003</v>
      </c>
      <c r="F529" s="163"/>
      <c r="G529" s="163"/>
      <c r="H529" s="163"/>
      <c r="I529" s="163"/>
      <c r="J529" s="163"/>
      <c r="K529" s="163"/>
      <c r="L529" s="163"/>
      <c r="M529" s="163"/>
      <c r="N529" s="163"/>
      <c r="O529" s="163"/>
      <c r="P529" s="163"/>
      <c r="Q529" s="163"/>
      <c r="R529" s="163"/>
      <c r="S529" s="163"/>
      <c r="T529" s="163"/>
      <c r="U529" s="163"/>
      <c r="V529" s="163"/>
      <c r="W529" s="163"/>
      <c r="X529" s="153"/>
      <c r="Y529" s="153"/>
      <c r="Z529" s="153"/>
      <c r="AA529" s="153"/>
      <c r="AB529" s="153"/>
      <c r="AC529" s="153"/>
      <c r="AD529" s="153"/>
      <c r="AE529" s="153"/>
      <c r="AF529" s="153"/>
      <c r="AG529" s="153" t="s">
        <v>146</v>
      </c>
      <c r="AH529" s="153">
        <v>0</v>
      </c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</row>
    <row r="530" spans="1:60" outlineLevel="1" x14ac:dyDescent="0.2">
      <c r="A530" s="160"/>
      <c r="B530" s="161"/>
      <c r="C530" s="195" t="s">
        <v>569</v>
      </c>
      <c r="D530" s="165"/>
      <c r="E530" s="166">
        <v>5.75</v>
      </c>
      <c r="F530" s="163"/>
      <c r="G530" s="163"/>
      <c r="H530" s="163"/>
      <c r="I530" s="163"/>
      <c r="J530" s="163"/>
      <c r="K530" s="163"/>
      <c r="L530" s="163"/>
      <c r="M530" s="163"/>
      <c r="N530" s="163"/>
      <c r="O530" s="163"/>
      <c r="P530" s="163"/>
      <c r="Q530" s="163"/>
      <c r="R530" s="163"/>
      <c r="S530" s="163"/>
      <c r="T530" s="163"/>
      <c r="U530" s="163"/>
      <c r="V530" s="163"/>
      <c r="W530" s="163"/>
      <c r="X530" s="153"/>
      <c r="Y530" s="153"/>
      <c r="Z530" s="153"/>
      <c r="AA530" s="153"/>
      <c r="AB530" s="153"/>
      <c r="AC530" s="153"/>
      <c r="AD530" s="153"/>
      <c r="AE530" s="153"/>
      <c r="AF530" s="153"/>
      <c r="AG530" s="153" t="s">
        <v>146</v>
      </c>
      <c r="AH530" s="153">
        <v>0</v>
      </c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</row>
    <row r="531" spans="1:60" outlineLevel="1" x14ac:dyDescent="0.2">
      <c r="A531" s="160"/>
      <c r="B531" s="161"/>
      <c r="C531" s="195" t="s">
        <v>570</v>
      </c>
      <c r="D531" s="165"/>
      <c r="E531" s="166">
        <v>12.280000000000001</v>
      </c>
      <c r="F531" s="163"/>
      <c r="G531" s="163"/>
      <c r="H531" s="163"/>
      <c r="I531" s="163"/>
      <c r="J531" s="163"/>
      <c r="K531" s="163"/>
      <c r="L531" s="163"/>
      <c r="M531" s="163"/>
      <c r="N531" s="163"/>
      <c r="O531" s="163"/>
      <c r="P531" s="163"/>
      <c r="Q531" s="163"/>
      <c r="R531" s="163"/>
      <c r="S531" s="163"/>
      <c r="T531" s="163"/>
      <c r="U531" s="163"/>
      <c r="V531" s="163"/>
      <c r="W531" s="163"/>
      <c r="X531" s="153"/>
      <c r="Y531" s="153"/>
      <c r="Z531" s="153"/>
      <c r="AA531" s="153"/>
      <c r="AB531" s="153"/>
      <c r="AC531" s="153"/>
      <c r="AD531" s="153"/>
      <c r="AE531" s="153"/>
      <c r="AF531" s="153"/>
      <c r="AG531" s="153" t="s">
        <v>146</v>
      </c>
      <c r="AH531" s="153">
        <v>0</v>
      </c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</row>
    <row r="532" spans="1:60" ht="22.5" outlineLevel="1" x14ac:dyDescent="0.2">
      <c r="A532" s="176">
        <v>139</v>
      </c>
      <c r="B532" s="177" t="s">
        <v>703</v>
      </c>
      <c r="C532" s="194" t="s">
        <v>704</v>
      </c>
      <c r="D532" s="178" t="s">
        <v>139</v>
      </c>
      <c r="E532" s="179">
        <v>143.44500000000002</v>
      </c>
      <c r="F532" s="180"/>
      <c r="G532" s="181">
        <f>ROUND(E532*F532,2)</f>
        <v>0</v>
      </c>
      <c r="H532" s="180"/>
      <c r="I532" s="181">
        <f>ROUND(E532*H532,2)</f>
        <v>0</v>
      </c>
      <c r="J532" s="180"/>
      <c r="K532" s="181">
        <f>ROUND(E532*J532,2)</f>
        <v>0</v>
      </c>
      <c r="L532" s="181">
        <v>21</v>
      </c>
      <c r="M532" s="181">
        <f>G532*(1+L532/100)</f>
        <v>0</v>
      </c>
      <c r="N532" s="181">
        <v>5.0400000000000002E-3</v>
      </c>
      <c r="O532" s="181">
        <f>ROUND(E532*N532,2)</f>
        <v>0.72</v>
      </c>
      <c r="P532" s="181">
        <v>0</v>
      </c>
      <c r="Q532" s="181">
        <f>ROUND(E532*P532,2)</f>
        <v>0</v>
      </c>
      <c r="R532" s="181" t="s">
        <v>702</v>
      </c>
      <c r="S532" s="181" t="s">
        <v>141</v>
      </c>
      <c r="T532" s="182" t="s">
        <v>141</v>
      </c>
      <c r="U532" s="163">
        <v>0.97800000000000009</v>
      </c>
      <c r="V532" s="163">
        <f>ROUND(E532*U532,2)</f>
        <v>140.29</v>
      </c>
      <c r="W532" s="163"/>
      <c r="X532" s="153"/>
      <c r="Y532" s="153"/>
      <c r="Z532" s="153"/>
      <c r="AA532" s="153"/>
      <c r="AB532" s="153"/>
      <c r="AC532" s="153"/>
      <c r="AD532" s="153"/>
      <c r="AE532" s="153"/>
      <c r="AF532" s="153"/>
      <c r="AG532" s="153" t="s">
        <v>562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</row>
    <row r="533" spans="1:60" outlineLevel="1" x14ac:dyDescent="0.2">
      <c r="A533" s="160"/>
      <c r="B533" s="161"/>
      <c r="C533" s="195" t="s">
        <v>372</v>
      </c>
      <c r="D533" s="165"/>
      <c r="E533" s="166"/>
      <c r="F533" s="163"/>
      <c r="G533" s="163"/>
      <c r="H533" s="163"/>
      <c r="I533" s="163"/>
      <c r="J533" s="163"/>
      <c r="K533" s="163"/>
      <c r="L533" s="163"/>
      <c r="M533" s="163"/>
      <c r="N533" s="163"/>
      <c r="O533" s="163"/>
      <c r="P533" s="163"/>
      <c r="Q533" s="163"/>
      <c r="R533" s="163"/>
      <c r="S533" s="163"/>
      <c r="T533" s="163"/>
      <c r="U533" s="163"/>
      <c r="V533" s="163"/>
      <c r="W533" s="163"/>
      <c r="X533" s="153"/>
      <c r="Y533" s="153"/>
      <c r="Z533" s="153"/>
      <c r="AA533" s="153"/>
      <c r="AB533" s="153"/>
      <c r="AC533" s="153"/>
      <c r="AD533" s="153"/>
      <c r="AE533" s="153"/>
      <c r="AF533" s="153"/>
      <c r="AG533" s="153" t="s">
        <v>146</v>
      </c>
      <c r="AH533" s="153">
        <v>0</v>
      </c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</row>
    <row r="534" spans="1:60" outlineLevel="1" x14ac:dyDescent="0.2">
      <c r="A534" s="160"/>
      <c r="B534" s="161"/>
      <c r="C534" s="195" t="s">
        <v>270</v>
      </c>
      <c r="D534" s="165"/>
      <c r="E534" s="166">
        <v>16.37</v>
      </c>
      <c r="F534" s="163"/>
      <c r="G534" s="163"/>
      <c r="H534" s="163"/>
      <c r="I534" s="163"/>
      <c r="J534" s="163"/>
      <c r="K534" s="163"/>
      <c r="L534" s="163"/>
      <c r="M534" s="163"/>
      <c r="N534" s="163"/>
      <c r="O534" s="163"/>
      <c r="P534" s="163"/>
      <c r="Q534" s="163"/>
      <c r="R534" s="163"/>
      <c r="S534" s="163"/>
      <c r="T534" s="163"/>
      <c r="U534" s="163"/>
      <c r="V534" s="163"/>
      <c r="W534" s="163"/>
      <c r="X534" s="153"/>
      <c r="Y534" s="153"/>
      <c r="Z534" s="153"/>
      <c r="AA534" s="153"/>
      <c r="AB534" s="153"/>
      <c r="AC534" s="153"/>
      <c r="AD534" s="153"/>
      <c r="AE534" s="153"/>
      <c r="AF534" s="153"/>
      <c r="AG534" s="153" t="s">
        <v>146</v>
      </c>
      <c r="AH534" s="153">
        <v>0</v>
      </c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</row>
    <row r="535" spans="1:60" outlineLevel="1" x14ac:dyDescent="0.2">
      <c r="A535" s="160"/>
      <c r="B535" s="161"/>
      <c r="C535" s="195" t="s">
        <v>498</v>
      </c>
      <c r="D535" s="165"/>
      <c r="E535" s="166">
        <v>60.17</v>
      </c>
      <c r="F535" s="163"/>
      <c r="G535" s="163"/>
      <c r="H535" s="163"/>
      <c r="I535" s="163"/>
      <c r="J535" s="163"/>
      <c r="K535" s="163"/>
      <c r="L535" s="163"/>
      <c r="M535" s="163"/>
      <c r="N535" s="163"/>
      <c r="O535" s="163"/>
      <c r="P535" s="163"/>
      <c r="Q535" s="163"/>
      <c r="R535" s="163"/>
      <c r="S535" s="163"/>
      <c r="T535" s="163"/>
      <c r="U535" s="163"/>
      <c r="V535" s="163"/>
      <c r="W535" s="163"/>
      <c r="X535" s="153"/>
      <c r="Y535" s="153"/>
      <c r="Z535" s="153"/>
      <c r="AA535" s="153"/>
      <c r="AB535" s="153"/>
      <c r="AC535" s="153"/>
      <c r="AD535" s="153"/>
      <c r="AE535" s="153"/>
      <c r="AF535" s="153"/>
      <c r="AG535" s="153" t="s">
        <v>146</v>
      </c>
      <c r="AH535" s="153">
        <v>0</v>
      </c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</row>
    <row r="536" spans="1:60" outlineLevel="1" x14ac:dyDescent="0.2">
      <c r="A536" s="160"/>
      <c r="B536" s="161"/>
      <c r="C536" s="195" t="s">
        <v>499</v>
      </c>
      <c r="D536" s="165"/>
      <c r="E536" s="166">
        <v>7.5600000000000005</v>
      </c>
      <c r="F536" s="163"/>
      <c r="G536" s="163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3"/>
      <c r="X536" s="153"/>
      <c r="Y536" s="153"/>
      <c r="Z536" s="153"/>
      <c r="AA536" s="153"/>
      <c r="AB536" s="153"/>
      <c r="AC536" s="153"/>
      <c r="AD536" s="153"/>
      <c r="AE536" s="153"/>
      <c r="AF536" s="153"/>
      <c r="AG536" s="153" t="s">
        <v>146</v>
      </c>
      <c r="AH536" s="153">
        <v>0</v>
      </c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</row>
    <row r="537" spans="1:60" outlineLevel="1" x14ac:dyDescent="0.2">
      <c r="A537" s="160"/>
      <c r="B537" s="161"/>
      <c r="C537" s="195" t="s">
        <v>500</v>
      </c>
      <c r="D537" s="165"/>
      <c r="E537" s="166">
        <v>7.6400000000000006</v>
      </c>
      <c r="F537" s="163"/>
      <c r="G537" s="163"/>
      <c r="H537" s="163"/>
      <c r="I537" s="163"/>
      <c r="J537" s="163"/>
      <c r="K537" s="163"/>
      <c r="L537" s="163"/>
      <c r="M537" s="163"/>
      <c r="N537" s="163"/>
      <c r="O537" s="163"/>
      <c r="P537" s="163"/>
      <c r="Q537" s="163"/>
      <c r="R537" s="163"/>
      <c r="S537" s="163"/>
      <c r="T537" s="163"/>
      <c r="U537" s="163"/>
      <c r="V537" s="163"/>
      <c r="W537" s="163"/>
      <c r="X537" s="153"/>
      <c r="Y537" s="153"/>
      <c r="Z537" s="153"/>
      <c r="AA537" s="153"/>
      <c r="AB537" s="153"/>
      <c r="AC537" s="153"/>
      <c r="AD537" s="153"/>
      <c r="AE537" s="153"/>
      <c r="AF537" s="153"/>
      <c r="AG537" s="153" t="s">
        <v>146</v>
      </c>
      <c r="AH537" s="153">
        <v>0</v>
      </c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</row>
    <row r="538" spans="1:60" outlineLevel="1" x14ac:dyDescent="0.2">
      <c r="A538" s="160"/>
      <c r="B538" s="161"/>
      <c r="C538" s="195" t="s">
        <v>501</v>
      </c>
      <c r="D538" s="165"/>
      <c r="E538" s="166">
        <v>6.3500000000000005</v>
      </c>
      <c r="F538" s="163"/>
      <c r="G538" s="163"/>
      <c r="H538" s="163"/>
      <c r="I538" s="163"/>
      <c r="J538" s="163"/>
      <c r="K538" s="163"/>
      <c r="L538" s="163"/>
      <c r="M538" s="163"/>
      <c r="N538" s="163"/>
      <c r="O538" s="163"/>
      <c r="P538" s="163"/>
      <c r="Q538" s="163"/>
      <c r="R538" s="163"/>
      <c r="S538" s="163"/>
      <c r="T538" s="163"/>
      <c r="U538" s="163"/>
      <c r="V538" s="163"/>
      <c r="W538" s="163"/>
      <c r="X538" s="153"/>
      <c r="Y538" s="153"/>
      <c r="Z538" s="153"/>
      <c r="AA538" s="153"/>
      <c r="AB538" s="153"/>
      <c r="AC538" s="153"/>
      <c r="AD538" s="153"/>
      <c r="AE538" s="153"/>
      <c r="AF538" s="153"/>
      <c r="AG538" s="153" t="s">
        <v>146</v>
      </c>
      <c r="AH538" s="153">
        <v>0</v>
      </c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</row>
    <row r="539" spans="1:60" outlineLevel="1" x14ac:dyDescent="0.2">
      <c r="A539" s="160"/>
      <c r="B539" s="161"/>
      <c r="C539" s="195" t="s">
        <v>502</v>
      </c>
      <c r="D539" s="165"/>
      <c r="E539" s="166">
        <v>12.66</v>
      </c>
      <c r="F539" s="163"/>
      <c r="G539" s="163"/>
      <c r="H539" s="163"/>
      <c r="I539" s="163"/>
      <c r="J539" s="163"/>
      <c r="K539" s="163"/>
      <c r="L539" s="163"/>
      <c r="M539" s="163"/>
      <c r="N539" s="163"/>
      <c r="O539" s="163"/>
      <c r="P539" s="163"/>
      <c r="Q539" s="163"/>
      <c r="R539" s="163"/>
      <c r="S539" s="163"/>
      <c r="T539" s="163"/>
      <c r="U539" s="163"/>
      <c r="V539" s="163"/>
      <c r="W539" s="163"/>
      <c r="X539" s="153"/>
      <c r="Y539" s="153"/>
      <c r="Z539" s="153"/>
      <c r="AA539" s="153"/>
      <c r="AB539" s="153"/>
      <c r="AC539" s="153"/>
      <c r="AD539" s="153"/>
      <c r="AE539" s="153"/>
      <c r="AF539" s="153"/>
      <c r="AG539" s="153" t="s">
        <v>146</v>
      </c>
      <c r="AH539" s="153">
        <v>0</v>
      </c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</row>
    <row r="540" spans="1:60" outlineLevel="1" x14ac:dyDescent="0.2">
      <c r="A540" s="160"/>
      <c r="B540" s="161"/>
      <c r="C540" s="195" t="s">
        <v>503</v>
      </c>
      <c r="D540" s="165"/>
      <c r="E540" s="166">
        <v>4.2700000000000005</v>
      </c>
      <c r="F540" s="163"/>
      <c r="G540" s="163"/>
      <c r="H540" s="163"/>
      <c r="I540" s="163"/>
      <c r="J540" s="163"/>
      <c r="K540" s="163"/>
      <c r="L540" s="163"/>
      <c r="M540" s="163"/>
      <c r="N540" s="163"/>
      <c r="O540" s="163"/>
      <c r="P540" s="163"/>
      <c r="Q540" s="163"/>
      <c r="R540" s="163"/>
      <c r="S540" s="163"/>
      <c r="T540" s="163"/>
      <c r="U540" s="163"/>
      <c r="V540" s="163"/>
      <c r="W540" s="163"/>
      <c r="X540" s="153"/>
      <c r="Y540" s="153"/>
      <c r="Z540" s="153"/>
      <c r="AA540" s="153"/>
      <c r="AB540" s="153"/>
      <c r="AC540" s="153"/>
      <c r="AD540" s="153"/>
      <c r="AE540" s="153"/>
      <c r="AF540" s="153"/>
      <c r="AG540" s="153" t="s">
        <v>146</v>
      </c>
      <c r="AH540" s="153">
        <v>0</v>
      </c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</row>
    <row r="541" spans="1:60" outlineLevel="1" x14ac:dyDescent="0.2">
      <c r="A541" s="160"/>
      <c r="B541" s="161"/>
      <c r="C541" s="195" t="s">
        <v>504</v>
      </c>
      <c r="D541" s="165"/>
      <c r="E541" s="166">
        <v>4.2200000000000006</v>
      </c>
      <c r="F541" s="163"/>
      <c r="G541" s="163"/>
      <c r="H541" s="163"/>
      <c r="I541" s="163"/>
      <c r="J541" s="163"/>
      <c r="K541" s="163"/>
      <c r="L541" s="163"/>
      <c r="M541" s="163"/>
      <c r="N541" s="163"/>
      <c r="O541" s="163"/>
      <c r="P541" s="163"/>
      <c r="Q541" s="163"/>
      <c r="R541" s="163"/>
      <c r="S541" s="163"/>
      <c r="T541" s="163"/>
      <c r="U541" s="163"/>
      <c r="V541" s="163"/>
      <c r="W541" s="163"/>
      <c r="X541" s="153"/>
      <c r="Y541" s="153"/>
      <c r="Z541" s="153"/>
      <c r="AA541" s="153"/>
      <c r="AB541" s="153"/>
      <c r="AC541" s="153"/>
      <c r="AD541" s="153"/>
      <c r="AE541" s="153"/>
      <c r="AF541" s="153"/>
      <c r="AG541" s="153" t="s">
        <v>146</v>
      </c>
      <c r="AH541" s="153">
        <v>0</v>
      </c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</row>
    <row r="542" spans="1:60" outlineLevel="1" x14ac:dyDescent="0.2">
      <c r="A542" s="160"/>
      <c r="B542" s="161"/>
      <c r="C542" s="195" t="s">
        <v>271</v>
      </c>
      <c r="D542" s="165"/>
      <c r="E542" s="166">
        <v>8.91</v>
      </c>
      <c r="F542" s="163"/>
      <c r="G542" s="163"/>
      <c r="H542" s="163"/>
      <c r="I542" s="163"/>
      <c r="J542" s="163"/>
      <c r="K542" s="163"/>
      <c r="L542" s="163"/>
      <c r="M542" s="163"/>
      <c r="N542" s="163"/>
      <c r="O542" s="163"/>
      <c r="P542" s="163"/>
      <c r="Q542" s="163"/>
      <c r="R542" s="163"/>
      <c r="S542" s="163"/>
      <c r="T542" s="163"/>
      <c r="U542" s="163"/>
      <c r="V542" s="163"/>
      <c r="W542" s="163"/>
      <c r="X542" s="153"/>
      <c r="Y542" s="153"/>
      <c r="Z542" s="153"/>
      <c r="AA542" s="153"/>
      <c r="AB542" s="153"/>
      <c r="AC542" s="153"/>
      <c r="AD542" s="153"/>
      <c r="AE542" s="153"/>
      <c r="AF542" s="153"/>
      <c r="AG542" s="153" t="s">
        <v>146</v>
      </c>
      <c r="AH542" s="153">
        <v>0</v>
      </c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</row>
    <row r="543" spans="1:60" outlineLevel="1" x14ac:dyDescent="0.2">
      <c r="A543" s="160"/>
      <c r="B543" s="161"/>
      <c r="C543" s="195" t="s">
        <v>272</v>
      </c>
      <c r="D543" s="165"/>
      <c r="E543" s="166">
        <v>14.170000000000002</v>
      </c>
      <c r="F543" s="163"/>
      <c r="G543" s="163"/>
      <c r="H543" s="163"/>
      <c r="I543" s="163"/>
      <c r="J543" s="163"/>
      <c r="K543" s="163"/>
      <c r="L543" s="163"/>
      <c r="M543" s="163"/>
      <c r="N543" s="163"/>
      <c r="O543" s="163"/>
      <c r="P543" s="163"/>
      <c r="Q543" s="163"/>
      <c r="R543" s="163"/>
      <c r="S543" s="163"/>
      <c r="T543" s="163"/>
      <c r="U543" s="163"/>
      <c r="V543" s="163"/>
      <c r="W543" s="163"/>
      <c r="X543" s="153"/>
      <c r="Y543" s="153"/>
      <c r="Z543" s="153"/>
      <c r="AA543" s="153"/>
      <c r="AB543" s="153"/>
      <c r="AC543" s="153"/>
      <c r="AD543" s="153"/>
      <c r="AE543" s="153"/>
      <c r="AF543" s="153"/>
      <c r="AG543" s="153" t="s">
        <v>146</v>
      </c>
      <c r="AH543" s="153">
        <v>0</v>
      </c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</row>
    <row r="544" spans="1:60" outlineLevel="1" x14ac:dyDescent="0.2">
      <c r="A544" s="160"/>
      <c r="B544" s="161"/>
      <c r="C544" s="195" t="s">
        <v>705</v>
      </c>
      <c r="D544" s="165"/>
      <c r="E544" s="166"/>
      <c r="F544" s="163"/>
      <c r="G544" s="163"/>
      <c r="H544" s="163"/>
      <c r="I544" s="163"/>
      <c r="J544" s="163"/>
      <c r="K544" s="163"/>
      <c r="L544" s="163"/>
      <c r="M544" s="163"/>
      <c r="N544" s="163"/>
      <c r="O544" s="163"/>
      <c r="P544" s="163"/>
      <c r="Q544" s="163"/>
      <c r="R544" s="163"/>
      <c r="S544" s="163"/>
      <c r="T544" s="163"/>
      <c r="U544" s="163"/>
      <c r="V544" s="163"/>
      <c r="W544" s="163"/>
      <c r="X544" s="153"/>
      <c r="Y544" s="153"/>
      <c r="Z544" s="153"/>
      <c r="AA544" s="153"/>
      <c r="AB544" s="153"/>
      <c r="AC544" s="153"/>
      <c r="AD544" s="153"/>
      <c r="AE544" s="153"/>
      <c r="AF544" s="153"/>
      <c r="AG544" s="153" t="s">
        <v>146</v>
      </c>
      <c r="AH544" s="153">
        <v>0</v>
      </c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</row>
    <row r="545" spans="1:60" outlineLevel="1" x14ac:dyDescent="0.2">
      <c r="A545" s="160"/>
      <c r="B545" s="161"/>
      <c r="C545" s="195" t="s">
        <v>706</v>
      </c>
      <c r="D545" s="165"/>
      <c r="E545" s="166">
        <v>1.1300000000000001</v>
      </c>
      <c r="F545" s="163"/>
      <c r="G545" s="163"/>
      <c r="H545" s="163"/>
      <c r="I545" s="163"/>
      <c r="J545" s="163"/>
      <c r="K545" s="163"/>
      <c r="L545" s="163"/>
      <c r="M545" s="163"/>
      <c r="N545" s="163"/>
      <c r="O545" s="163"/>
      <c r="P545" s="163"/>
      <c r="Q545" s="163"/>
      <c r="R545" s="163"/>
      <c r="S545" s="163"/>
      <c r="T545" s="163"/>
      <c r="U545" s="163"/>
      <c r="V545" s="163"/>
      <c r="W545" s="163"/>
      <c r="X545" s="153"/>
      <c r="Y545" s="153"/>
      <c r="Z545" s="153"/>
      <c r="AA545" s="153"/>
      <c r="AB545" s="153"/>
      <c r="AC545" s="153"/>
      <c r="AD545" s="153"/>
      <c r="AE545" s="153"/>
      <c r="AF545" s="153"/>
      <c r="AG545" s="153" t="s">
        <v>146</v>
      </c>
      <c r="AH545" s="153">
        <v>0</v>
      </c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</row>
    <row r="546" spans="1:60" outlineLevel="1" x14ac:dyDescent="0.2">
      <c r="A546" s="176">
        <v>140</v>
      </c>
      <c r="B546" s="177" t="s">
        <v>707</v>
      </c>
      <c r="C546" s="194" t="s">
        <v>708</v>
      </c>
      <c r="D546" s="178" t="s">
        <v>152</v>
      </c>
      <c r="E546" s="179">
        <v>109.17</v>
      </c>
      <c r="F546" s="180"/>
      <c r="G546" s="181">
        <f>ROUND(E546*F546,2)</f>
        <v>0</v>
      </c>
      <c r="H546" s="180"/>
      <c r="I546" s="181">
        <f>ROUND(E546*H546,2)</f>
        <v>0</v>
      </c>
      <c r="J546" s="180"/>
      <c r="K546" s="181">
        <f>ROUND(E546*J546,2)</f>
        <v>0</v>
      </c>
      <c r="L546" s="181">
        <v>21</v>
      </c>
      <c r="M546" s="181">
        <f>G546*(1+L546/100)</f>
        <v>0</v>
      </c>
      <c r="N546" s="181">
        <v>4.0000000000000003E-5</v>
      </c>
      <c r="O546" s="181">
        <f>ROUND(E546*N546,2)</f>
        <v>0</v>
      </c>
      <c r="P546" s="181">
        <v>0</v>
      </c>
      <c r="Q546" s="181">
        <f>ROUND(E546*P546,2)</f>
        <v>0</v>
      </c>
      <c r="R546" s="181" t="s">
        <v>702</v>
      </c>
      <c r="S546" s="181" t="s">
        <v>141</v>
      </c>
      <c r="T546" s="182" t="s">
        <v>141</v>
      </c>
      <c r="U546" s="163">
        <v>7.0000000000000007E-2</v>
      </c>
      <c r="V546" s="163">
        <f>ROUND(E546*U546,2)</f>
        <v>7.64</v>
      </c>
      <c r="W546" s="163"/>
      <c r="X546" s="153"/>
      <c r="Y546" s="153"/>
      <c r="Z546" s="153"/>
      <c r="AA546" s="153"/>
      <c r="AB546" s="153"/>
      <c r="AC546" s="153"/>
      <c r="AD546" s="153"/>
      <c r="AE546" s="153"/>
      <c r="AF546" s="153"/>
      <c r="AG546" s="153" t="s">
        <v>562</v>
      </c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</row>
    <row r="547" spans="1:60" outlineLevel="1" x14ac:dyDescent="0.2">
      <c r="A547" s="160"/>
      <c r="B547" s="161"/>
      <c r="C547" s="195" t="s">
        <v>568</v>
      </c>
      <c r="D547" s="165"/>
      <c r="E547" s="166">
        <v>12.66</v>
      </c>
      <c r="F547" s="163"/>
      <c r="G547" s="163"/>
      <c r="H547" s="163"/>
      <c r="I547" s="163"/>
      <c r="J547" s="163"/>
      <c r="K547" s="163"/>
      <c r="L547" s="163"/>
      <c r="M547" s="163"/>
      <c r="N547" s="163"/>
      <c r="O547" s="163"/>
      <c r="P547" s="163"/>
      <c r="Q547" s="163"/>
      <c r="R547" s="163"/>
      <c r="S547" s="163"/>
      <c r="T547" s="163"/>
      <c r="U547" s="163"/>
      <c r="V547" s="163"/>
      <c r="W547" s="163"/>
      <c r="X547" s="153"/>
      <c r="Y547" s="153"/>
      <c r="Z547" s="153"/>
      <c r="AA547" s="153"/>
      <c r="AB547" s="153"/>
      <c r="AC547" s="153"/>
      <c r="AD547" s="153"/>
      <c r="AE547" s="153"/>
      <c r="AF547" s="153"/>
      <c r="AG547" s="153" t="s">
        <v>146</v>
      </c>
      <c r="AH547" s="153">
        <v>0</v>
      </c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</row>
    <row r="548" spans="1:60" outlineLevel="1" x14ac:dyDescent="0.2">
      <c r="A548" s="160"/>
      <c r="B548" s="161"/>
      <c r="C548" s="195" t="s">
        <v>548</v>
      </c>
      <c r="D548" s="165"/>
      <c r="E548" s="166">
        <v>8.57</v>
      </c>
      <c r="F548" s="163"/>
      <c r="G548" s="163"/>
      <c r="H548" s="163"/>
      <c r="I548" s="163"/>
      <c r="J548" s="163"/>
      <c r="K548" s="163"/>
      <c r="L548" s="163"/>
      <c r="M548" s="163"/>
      <c r="N548" s="163"/>
      <c r="O548" s="163"/>
      <c r="P548" s="163"/>
      <c r="Q548" s="163"/>
      <c r="R548" s="163"/>
      <c r="S548" s="163"/>
      <c r="T548" s="163"/>
      <c r="U548" s="163"/>
      <c r="V548" s="163"/>
      <c r="W548" s="163"/>
      <c r="X548" s="153"/>
      <c r="Y548" s="153"/>
      <c r="Z548" s="153"/>
      <c r="AA548" s="153"/>
      <c r="AB548" s="153"/>
      <c r="AC548" s="153"/>
      <c r="AD548" s="153"/>
      <c r="AE548" s="153"/>
      <c r="AF548" s="153"/>
      <c r="AG548" s="153" t="s">
        <v>146</v>
      </c>
      <c r="AH548" s="153">
        <v>0</v>
      </c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</row>
    <row r="549" spans="1:60" outlineLevel="1" x14ac:dyDescent="0.2">
      <c r="A549" s="160"/>
      <c r="B549" s="161"/>
      <c r="C549" s="195" t="s">
        <v>549</v>
      </c>
      <c r="D549" s="165"/>
      <c r="E549" s="166">
        <v>10.5</v>
      </c>
      <c r="F549" s="163"/>
      <c r="G549" s="163"/>
      <c r="H549" s="163"/>
      <c r="I549" s="163"/>
      <c r="J549" s="163"/>
      <c r="K549" s="163"/>
      <c r="L549" s="163"/>
      <c r="M549" s="163"/>
      <c r="N549" s="163"/>
      <c r="O549" s="163"/>
      <c r="P549" s="163"/>
      <c r="Q549" s="163"/>
      <c r="R549" s="163"/>
      <c r="S549" s="163"/>
      <c r="T549" s="163"/>
      <c r="U549" s="163"/>
      <c r="V549" s="163"/>
      <c r="W549" s="163"/>
      <c r="X549" s="153"/>
      <c r="Y549" s="153"/>
      <c r="Z549" s="153"/>
      <c r="AA549" s="153"/>
      <c r="AB549" s="153"/>
      <c r="AC549" s="153"/>
      <c r="AD549" s="153"/>
      <c r="AE549" s="153"/>
      <c r="AF549" s="153"/>
      <c r="AG549" s="153" t="s">
        <v>146</v>
      </c>
      <c r="AH549" s="153">
        <v>0</v>
      </c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</row>
    <row r="550" spans="1:60" outlineLevel="1" x14ac:dyDescent="0.2">
      <c r="A550" s="160"/>
      <c r="B550" s="161"/>
      <c r="C550" s="195" t="s">
        <v>550</v>
      </c>
      <c r="D550" s="165"/>
      <c r="E550" s="166">
        <v>9.3500000000000014</v>
      </c>
      <c r="F550" s="163"/>
      <c r="G550" s="163"/>
      <c r="H550" s="163"/>
      <c r="I550" s="163"/>
      <c r="J550" s="163"/>
      <c r="K550" s="163"/>
      <c r="L550" s="163"/>
      <c r="M550" s="163"/>
      <c r="N550" s="163"/>
      <c r="O550" s="163"/>
      <c r="P550" s="163"/>
      <c r="Q550" s="163"/>
      <c r="R550" s="163"/>
      <c r="S550" s="163"/>
      <c r="T550" s="163"/>
      <c r="U550" s="163"/>
      <c r="V550" s="163"/>
      <c r="W550" s="163"/>
      <c r="X550" s="153"/>
      <c r="Y550" s="153"/>
      <c r="Z550" s="153"/>
      <c r="AA550" s="153"/>
      <c r="AB550" s="153"/>
      <c r="AC550" s="153"/>
      <c r="AD550" s="153"/>
      <c r="AE550" s="153"/>
      <c r="AF550" s="153"/>
      <c r="AG550" s="153" t="s">
        <v>146</v>
      </c>
      <c r="AH550" s="153">
        <v>0</v>
      </c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</row>
    <row r="551" spans="1:60" outlineLevel="1" x14ac:dyDescent="0.2">
      <c r="A551" s="160"/>
      <c r="B551" s="161"/>
      <c r="C551" s="195" t="s">
        <v>551</v>
      </c>
      <c r="D551" s="165"/>
      <c r="E551" s="166">
        <v>13.15</v>
      </c>
      <c r="F551" s="163"/>
      <c r="G551" s="163"/>
      <c r="H551" s="163"/>
      <c r="I551" s="163"/>
      <c r="J551" s="163"/>
      <c r="K551" s="163"/>
      <c r="L551" s="163"/>
      <c r="M551" s="163"/>
      <c r="N551" s="163"/>
      <c r="O551" s="163"/>
      <c r="P551" s="163"/>
      <c r="Q551" s="163"/>
      <c r="R551" s="163"/>
      <c r="S551" s="163"/>
      <c r="T551" s="163"/>
      <c r="U551" s="163"/>
      <c r="V551" s="163"/>
      <c r="W551" s="163"/>
      <c r="X551" s="153"/>
      <c r="Y551" s="153"/>
      <c r="Z551" s="153"/>
      <c r="AA551" s="153"/>
      <c r="AB551" s="153"/>
      <c r="AC551" s="153"/>
      <c r="AD551" s="153"/>
      <c r="AE551" s="153"/>
      <c r="AF551" s="153"/>
      <c r="AG551" s="153" t="s">
        <v>146</v>
      </c>
      <c r="AH551" s="153">
        <v>0</v>
      </c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</row>
    <row r="552" spans="1:60" outlineLevel="1" x14ac:dyDescent="0.2">
      <c r="A552" s="160"/>
      <c r="B552" s="161"/>
      <c r="C552" s="195" t="s">
        <v>552</v>
      </c>
      <c r="D552" s="165"/>
      <c r="E552" s="166">
        <v>6.7200000000000006</v>
      </c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53"/>
      <c r="Y552" s="153"/>
      <c r="Z552" s="153"/>
      <c r="AA552" s="153"/>
      <c r="AB552" s="153"/>
      <c r="AC552" s="153"/>
      <c r="AD552" s="153"/>
      <c r="AE552" s="153"/>
      <c r="AF552" s="153"/>
      <c r="AG552" s="153" t="s">
        <v>146</v>
      </c>
      <c r="AH552" s="153">
        <v>0</v>
      </c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</row>
    <row r="553" spans="1:60" outlineLevel="1" x14ac:dyDescent="0.2">
      <c r="A553" s="160"/>
      <c r="B553" s="161"/>
      <c r="C553" s="195" t="s">
        <v>553</v>
      </c>
      <c r="D553" s="165"/>
      <c r="E553" s="166">
        <v>7.1000000000000005</v>
      </c>
      <c r="F553" s="163"/>
      <c r="G553" s="163"/>
      <c r="H553" s="163"/>
      <c r="I553" s="163"/>
      <c r="J553" s="163"/>
      <c r="K553" s="163"/>
      <c r="L553" s="163"/>
      <c r="M553" s="163"/>
      <c r="N553" s="163"/>
      <c r="O553" s="163"/>
      <c r="P553" s="163"/>
      <c r="Q553" s="163"/>
      <c r="R553" s="163"/>
      <c r="S553" s="163"/>
      <c r="T553" s="163"/>
      <c r="U553" s="163"/>
      <c r="V553" s="163"/>
      <c r="W553" s="163"/>
      <c r="X553" s="153"/>
      <c r="Y553" s="153"/>
      <c r="Z553" s="153"/>
      <c r="AA553" s="153"/>
      <c r="AB553" s="153"/>
      <c r="AC553" s="153"/>
      <c r="AD553" s="153"/>
      <c r="AE553" s="153"/>
      <c r="AF553" s="153"/>
      <c r="AG553" s="153" t="s">
        <v>146</v>
      </c>
      <c r="AH553" s="153">
        <v>0</v>
      </c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</row>
    <row r="554" spans="1:60" outlineLevel="1" x14ac:dyDescent="0.2">
      <c r="A554" s="160"/>
      <c r="B554" s="161"/>
      <c r="C554" s="195" t="s">
        <v>554</v>
      </c>
      <c r="D554" s="165"/>
      <c r="E554" s="166">
        <v>23.090000000000003</v>
      </c>
      <c r="F554" s="163"/>
      <c r="G554" s="163"/>
      <c r="H554" s="163"/>
      <c r="I554" s="163"/>
      <c r="J554" s="163"/>
      <c r="K554" s="163"/>
      <c r="L554" s="163"/>
      <c r="M554" s="163"/>
      <c r="N554" s="163"/>
      <c r="O554" s="163"/>
      <c r="P554" s="163"/>
      <c r="Q554" s="163"/>
      <c r="R554" s="163"/>
      <c r="S554" s="163"/>
      <c r="T554" s="163"/>
      <c r="U554" s="163"/>
      <c r="V554" s="163"/>
      <c r="W554" s="163"/>
      <c r="X554" s="153"/>
      <c r="Y554" s="153"/>
      <c r="Z554" s="153"/>
      <c r="AA554" s="153"/>
      <c r="AB554" s="153"/>
      <c r="AC554" s="153"/>
      <c r="AD554" s="153"/>
      <c r="AE554" s="153"/>
      <c r="AF554" s="153"/>
      <c r="AG554" s="153" t="s">
        <v>146</v>
      </c>
      <c r="AH554" s="153">
        <v>0</v>
      </c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</row>
    <row r="555" spans="1:60" outlineLevel="1" x14ac:dyDescent="0.2">
      <c r="A555" s="160"/>
      <c r="B555" s="161"/>
      <c r="C555" s="195" t="s">
        <v>569</v>
      </c>
      <c r="D555" s="165"/>
      <c r="E555" s="166">
        <v>5.75</v>
      </c>
      <c r="F555" s="163"/>
      <c r="G555" s="163"/>
      <c r="H555" s="163"/>
      <c r="I555" s="163"/>
      <c r="J555" s="163"/>
      <c r="K555" s="163"/>
      <c r="L555" s="163"/>
      <c r="M555" s="163"/>
      <c r="N555" s="163"/>
      <c r="O555" s="163"/>
      <c r="P555" s="163"/>
      <c r="Q555" s="163"/>
      <c r="R555" s="163"/>
      <c r="S555" s="163"/>
      <c r="T555" s="163"/>
      <c r="U555" s="163"/>
      <c r="V555" s="163"/>
      <c r="W555" s="163"/>
      <c r="X555" s="153"/>
      <c r="Y555" s="153"/>
      <c r="Z555" s="153"/>
      <c r="AA555" s="153"/>
      <c r="AB555" s="153"/>
      <c r="AC555" s="153"/>
      <c r="AD555" s="153"/>
      <c r="AE555" s="153"/>
      <c r="AF555" s="153"/>
      <c r="AG555" s="153" t="s">
        <v>146</v>
      </c>
      <c r="AH555" s="153">
        <v>0</v>
      </c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  <c r="BF555" s="153"/>
      <c r="BG555" s="153"/>
      <c r="BH555" s="153"/>
    </row>
    <row r="556" spans="1:60" outlineLevel="1" x14ac:dyDescent="0.2">
      <c r="A556" s="160"/>
      <c r="B556" s="161"/>
      <c r="C556" s="195" t="s">
        <v>570</v>
      </c>
      <c r="D556" s="165"/>
      <c r="E556" s="166">
        <v>12.280000000000001</v>
      </c>
      <c r="F556" s="163"/>
      <c r="G556" s="163"/>
      <c r="H556" s="163"/>
      <c r="I556" s="163"/>
      <c r="J556" s="163"/>
      <c r="K556" s="163"/>
      <c r="L556" s="163"/>
      <c r="M556" s="163"/>
      <c r="N556" s="163"/>
      <c r="O556" s="163"/>
      <c r="P556" s="163"/>
      <c r="Q556" s="163"/>
      <c r="R556" s="163"/>
      <c r="S556" s="163"/>
      <c r="T556" s="163"/>
      <c r="U556" s="163"/>
      <c r="V556" s="163"/>
      <c r="W556" s="163"/>
      <c r="X556" s="153"/>
      <c r="Y556" s="153"/>
      <c r="Z556" s="153"/>
      <c r="AA556" s="153"/>
      <c r="AB556" s="153"/>
      <c r="AC556" s="153"/>
      <c r="AD556" s="153"/>
      <c r="AE556" s="153"/>
      <c r="AF556" s="153"/>
      <c r="AG556" s="153" t="s">
        <v>146</v>
      </c>
      <c r="AH556" s="153">
        <v>0</v>
      </c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  <c r="BF556" s="153"/>
      <c r="BG556" s="153"/>
      <c r="BH556" s="153"/>
    </row>
    <row r="557" spans="1:60" ht="22.5" outlineLevel="1" x14ac:dyDescent="0.2">
      <c r="A557" s="176">
        <v>141</v>
      </c>
      <c r="B557" s="177" t="s">
        <v>709</v>
      </c>
      <c r="C557" s="194" t="s">
        <v>710</v>
      </c>
      <c r="D557" s="178" t="s">
        <v>139</v>
      </c>
      <c r="E557" s="179">
        <v>9.6150000000000002</v>
      </c>
      <c r="F557" s="180"/>
      <c r="G557" s="181">
        <f>ROUND(E557*F557,2)</f>
        <v>0</v>
      </c>
      <c r="H557" s="180"/>
      <c r="I557" s="181">
        <f>ROUND(E557*H557,2)</f>
        <v>0</v>
      </c>
      <c r="J557" s="180"/>
      <c r="K557" s="181">
        <f>ROUND(E557*J557,2)</f>
        <v>0</v>
      </c>
      <c r="L557" s="181">
        <v>21</v>
      </c>
      <c r="M557" s="181">
        <f>G557*(1+L557/100)</f>
        <v>0</v>
      </c>
      <c r="N557" s="181">
        <v>0</v>
      </c>
      <c r="O557" s="181">
        <f>ROUND(E557*N557,2)</f>
        <v>0</v>
      </c>
      <c r="P557" s="181">
        <v>0</v>
      </c>
      <c r="Q557" s="181">
        <f>ROUND(E557*P557,2)</f>
        <v>0</v>
      </c>
      <c r="R557" s="181" t="s">
        <v>702</v>
      </c>
      <c r="S557" s="181" t="s">
        <v>141</v>
      </c>
      <c r="T557" s="182" t="s">
        <v>141</v>
      </c>
      <c r="U557" s="163">
        <v>3.0000000000000002E-2</v>
      </c>
      <c r="V557" s="163">
        <f>ROUND(E557*U557,2)</f>
        <v>0.28999999999999998</v>
      </c>
      <c r="W557" s="163"/>
      <c r="X557" s="153"/>
      <c r="Y557" s="153"/>
      <c r="Z557" s="153"/>
      <c r="AA557" s="153"/>
      <c r="AB557" s="153"/>
      <c r="AC557" s="153"/>
      <c r="AD557" s="153"/>
      <c r="AE557" s="153"/>
      <c r="AF557" s="153"/>
      <c r="AG557" s="153" t="s">
        <v>562</v>
      </c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</row>
    <row r="558" spans="1:60" outlineLevel="1" x14ac:dyDescent="0.2">
      <c r="A558" s="160"/>
      <c r="B558" s="161"/>
      <c r="C558" s="195" t="s">
        <v>372</v>
      </c>
      <c r="D558" s="165"/>
      <c r="E558" s="166"/>
      <c r="F558" s="163"/>
      <c r="G558" s="163"/>
      <c r="H558" s="163"/>
      <c r="I558" s="163"/>
      <c r="J558" s="163"/>
      <c r="K558" s="163"/>
      <c r="L558" s="163"/>
      <c r="M558" s="163"/>
      <c r="N558" s="163"/>
      <c r="O558" s="163"/>
      <c r="P558" s="163"/>
      <c r="Q558" s="163"/>
      <c r="R558" s="163"/>
      <c r="S558" s="163"/>
      <c r="T558" s="163"/>
      <c r="U558" s="163"/>
      <c r="V558" s="163"/>
      <c r="W558" s="163"/>
      <c r="X558" s="153"/>
      <c r="Y558" s="153"/>
      <c r="Z558" s="153"/>
      <c r="AA558" s="153"/>
      <c r="AB558" s="153"/>
      <c r="AC558" s="153"/>
      <c r="AD558" s="153"/>
      <c r="AE558" s="153"/>
      <c r="AF558" s="153"/>
      <c r="AG558" s="153" t="s">
        <v>146</v>
      </c>
      <c r="AH558" s="153">
        <v>0</v>
      </c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</row>
    <row r="559" spans="1:60" outlineLevel="1" x14ac:dyDescent="0.2">
      <c r="A559" s="160"/>
      <c r="B559" s="161"/>
      <c r="C559" s="195" t="s">
        <v>503</v>
      </c>
      <c r="D559" s="165"/>
      <c r="E559" s="166">
        <v>4.2700000000000005</v>
      </c>
      <c r="F559" s="163"/>
      <c r="G559" s="163"/>
      <c r="H559" s="163"/>
      <c r="I559" s="163"/>
      <c r="J559" s="163"/>
      <c r="K559" s="163"/>
      <c r="L559" s="163"/>
      <c r="M559" s="163"/>
      <c r="N559" s="163"/>
      <c r="O559" s="163"/>
      <c r="P559" s="163"/>
      <c r="Q559" s="163"/>
      <c r="R559" s="163"/>
      <c r="S559" s="163"/>
      <c r="T559" s="163"/>
      <c r="U559" s="163"/>
      <c r="V559" s="163"/>
      <c r="W559" s="163"/>
      <c r="X559" s="153"/>
      <c r="Y559" s="153"/>
      <c r="Z559" s="153"/>
      <c r="AA559" s="153"/>
      <c r="AB559" s="153"/>
      <c r="AC559" s="153"/>
      <c r="AD559" s="153"/>
      <c r="AE559" s="153"/>
      <c r="AF559" s="153"/>
      <c r="AG559" s="153" t="s">
        <v>146</v>
      </c>
      <c r="AH559" s="153">
        <v>0</v>
      </c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</row>
    <row r="560" spans="1:60" outlineLevel="1" x14ac:dyDescent="0.2">
      <c r="A560" s="160"/>
      <c r="B560" s="161"/>
      <c r="C560" s="195" t="s">
        <v>504</v>
      </c>
      <c r="D560" s="165"/>
      <c r="E560" s="166">
        <v>4.2200000000000006</v>
      </c>
      <c r="F560" s="163"/>
      <c r="G560" s="163"/>
      <c r="H560" s="163"/>
      <c r="I560" s="163"/>
      <c r="J560" s="163"/>
      <c r="K560" s="163"/>
      <c r="L560" s="163"/>
      <c r="M560" s="163"/>
      <c r="N560" s="163"/>
      <c r="O560" s="163"/>
      <c r="P560" s="163"/>
      <c r="Q560" s="163"/>
      <c r="R560" s="163"/>
      <c r="S560" s="163"/>
      <c r="T560" s="163"/>
      <c r="U560" s="163"/>
      <c r="V560" s="163"/>
      <c r="W560" s="163"/>
      <c r="X560" s="153"/>
      <c r="Y560" s="153"/>
      <c r="Z560" s="153"/>
      <c r="AA560" s="153"/>
      <c r="AB560" s="153"/>
      <c r="AC560" s="153"/>
      <c r="AD560" s="153"/>
      <c r="AE560" s="153"/>
      <c r="AF560" s="153"/>
      <c r="AG560" s="153" t="s">
        <v>146</v>
      </c>
      <c r="AH560" s="153">
        <v>0</v>
      </c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</row>
    <row r="561" spans="1:60" outlineLevel="1" x14ac:dyDescent="0.2">
      <c r="A561" s="160"/>
      <c r="B561" s="161"/>
      <c r="C561" s="195" t="s">
        <v>711</v>
      </c>
      <c r="D561" s="165"/>
      <c r="E561" s="166"/>
      <c r="F561" s="163"/>
      <c r="G561" s="163"/>
      <c r="H561" s="163"/>
      <c r="I561" s="163"/>
      <c r="J561" s="163"/>
      <c r="K561" s="163"/>
      <c r="L561" s="163"/>
      <c r="M561" s="163"/>
      <c r="N561" s="163"/>
      <c r="O561" s="163"/>
      <c r="P561" s="163"/>
      <c r="Q561" s="163"/>
      <c r="R561" s="163"/>
      <c r="S561" s="163"/>
      <c r="T561" s="163"/>
      <c r="U561" s="163"/>
      <c r="V561" s="163"/>
      <c r="W561" s="163"/>
      <c r="X561" s="153"/>
      <c r="Y561" s="153"/>
      <c r="Z561" s="153"/>
      <c r="AA561" s="153"/>
      <c r="AB561" s="153"/>
      <c r="AC561" s="153"/>
      <c r="AD561" s="153"/>
      <c r="AE561" s="153"/>
      <c r="AF561" s="153"/>
      <c r="AG561" s="153" t="s">
        <v>146</v>
      </c>
      <c r="AH561" s="153">
        <v>0</v>
      </c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</row>
    <row r="562" spans="1:60" outlineLevel="1" x14ac:dyDescent="0.2">
      <c r="A562" s="160"/>
      <c r="B562" s="161"/>
      <c r="C562" s="195" t="s">
        <v>506</v>
      </c>
      <c r="D562" s="165"/>
      <c r="E562" s="166">
        <v>1.1300000000000001</v>
      </c>
      <c r="F562" s="163"/>
      <c r="G562" s="163"/>
      <c r="H562" s="163"/>
      <c r="I562" s="163"/>
      <c r="J562" s="163"/>
      <c r="K562" s="163"/>
      <c r="L562" s="163"/>
      <c r="M562" s="163"/>
      <c r="N562" s="163"/>
      <c r="O562" s="163"/>
      <c r="P562" s="163"/>
      <c r="Q562" s="163"/>
      <c r="R562" s="163"/>
      <c r="S562" s="163"/>
      <c r="T562" s="163"/>
      <c r="U562" s="163"/>
      <c r="V562" s="163"/>
      <c r="W562" s="163"/>
      <c r="X562" s="153"/>
      <c r="Y562" s="153"/>
      <c r="Z562" s="153"/>
      <c r="AA562" s="153"/>
      <c r="AB562" s="153"/>
      <c r="AC562" s="153"/>
      <c r="AD562" s="153"/>
      <c r="AE562" s="153"/>
      <c r="AF562" s="153"/>
      <c r="AG562" s="153" t="s">
        <v>146</v>
      </c>
      <c r="AH562" s="153">
        <v>0</v>
      </c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</row>
    <row r="563" spans="1:60" ht="22.5" outlineLevel="1" x14ac:dyDescent="0.2">
      <c r="A563" s="176">
        <v>142</v>
      </c>
      <c r="B563" s="177" t="s">
        <v>712</v>
      </c>
      <c r="C563" s="194" t="s">
        <v>713</v>
      </c>
      <c r="D563" s="178" t="s">
        <v>139</v>
      </c>
      <c r="E563" s="179">
        <v>143.44500000000002</v>
      </c>
      <c r="F563" s="180"/>
      <c r="G563" s="181">
        <f>ROUND(E563*F563,2)</f>
        <v>0</v>
      </c>
      <c r="H563" s="180"/>
      <c r="I563" s="181">
        <f>ROUND(E563*H563,2)</f>
        <v>0</v>
      </c>
      <c r="J563" s="180"/>
      <c r="K563" s="181">
        <f>ROUND(E563*J563,2)</f>
        <v>0</v>
      </c>
      <c r="L563" s="181">
        <v>21</v>
      </c>
      <c r="M563" s="181">
        <f>G563*(1+L563/100)</f>
        <v>0</v>
      </c>
      <c r="N563" s="181">
        <v>8.0000000000000004E-4</v>
      </c>
      <c r="O563" s="181">
        <f>ROUND(E563*N563,2)</f>
        <v>0.11</v>
      </c>
      <c r="P563" s="181">
        <v>0</v>
      </c>
      <c r="Q563" s="181">
        <f>ROUND(E563*P563,2)</f>
        <v>0</v>
      </c>
      <c r="R563" s="181" t="s">
        <v>702</v>
      </c>
      <c r="S563" s="181" t="s">
        <v>141</v>
      </c>
      <c r="T563" s="182" t="s">
        <v>141</v>
      </c>
      <c r="U563" s="163">
        <v>0</v>
      </c>
      <c r="V563" s="163">
        <f>ROUND(E563*U563,2)</f>
        <v>0</v>
      </c>
      <c r="W563" s="163"/>
      <c r="X563" s="153"/>
      <c r="Y563" s="153"/>
      <c r="Z563" s="153"/>
      <c r="AA563" s="153"/>
      <c r="AB563" s="153"/>
      <c r="AC563" s="153"/>
      <c r="AD563" s="153"/>
      <c r="AE563" s="153"/>
      <c r="AF563" s="153"/>
      <c r="AG563" s="153" t="s">
        <v>562</v>
      </c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</row>
    <row r="564" spans="1:60" outlineLevel="1" x14ac:dyDescent="0.2">
      <c r="A564" s="160"/>
      <c r="B564" s="161"/>
      <c r="C564" s="195" t="s">
        <v>714</v>
      </c>
      <c r="D564" s="165"/>
      <c r="E564" s="166">
        <v>143.44000000000003</v>
      </c>
      <c r="F564" s="163"/>
      <c r="G564" s="163"/>
      <c r="H564" s="163"/>
      <c r="I564" s="163"/>
      <c r="J564" s="163"/>
      <c r="K564" s="163"/>
      <c r="L564" s="163"/>
      <c r="M564" s="163"/>
      <c r="N564" s="163"/>
      <c r="O564" s="163"/>
      <c r="P564" s="163"/>
      <c r="Q564" s="163"/>
      <c r="R564" s="163"/>
      <c r="S564" s="163"/>
      <c r="T564" s="163"/>
      <c r="U564" s="163"/>
      <c r="V564" s="163"/>
      <c r="W564" s="163"/>
      <c r="X564" s="153"/>
      <c r="Y564" s="153"/>
      <c r="Z564" s="153"/>
      <c r="AA564" s="153"/>
      <c r="AB564" s="153"/>
      <c r="AC564" s="153"/>
      <c r="AD564" s="153"/>
      <c r="AE564" s="153"/>
      <c r="AF564" s="153"/>
      <c r="AG564" s="153" t="s">
        <v>146</v>
      </c>
      <c r="AH564" s="153">
        <v>0</v>
      </c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</row>
    <row r="565" spans="1:60" outlineLevel="1" x14ac:dyDescent="0.2">
      <c r="A565" s="176">
        <v>143</v>
      </c>
      <c r="B565" s="177" t="s">
        <v>715</v>
      </c>
      <c r="C565" s="194" t="s">
        <v>716</v>
      </c>
      <c r="D565" s="178" t="s">
        <v>152</v>
      </c>
      <c r="E565" s="179">
        <v>120.087</v>
      </c>
      <c r="F565" s="180"/>
      <c r="G565" s="181">
        <f>ROUND(E565*F565,2)</f>
        <v>0</v>
      </c>
      <c r="H565" s="180"/>
      <c r="I565" s="181">
        <f>ROUND(E565*H565,2)</f>
        <v>0</v>
      </c>
      <c r="J565" s="180"/>
      <c r="K565" s="181">
        <f>ROUND(E565*J565,2)</f>
        <v>0</v>
      </c>
      <c r="L565" s="181">
        <v>21</v>
      </c>
      <c r="M565" s="181">
        <f>G565*(1+L565/100)</f>
        <v>0</v>
      </c>
      <c r="N565" s="181">
        <v>0</v>
      </c>
      <c r="O565" s="181">
        <f>ROUND(E565*N565,2)</f>
        <v>0</v>
      </c>
      <c r="P565" s="181">
        <v>0</v>
      </c>
      <c r="Q565" s="181">
        <f>ROUND(E565*P565,2)</f>
        <v>0</v>
      </c>
      <c r="R565" s="181"/>
      <c r="S565" s="181" t="s">
        <v>284</v>
      </c>
      <c r="T565" s="182" t="s">
        <v>285</v>
      </c>
      <c r="U565" s="163">
        <v>0</v>
      </c>
      <c r="V565" s="163">
        <f>ROUND(E565*U565,2)</f>
        <v>0</v>
      </c>
      <c r="W565" s="163"/>
      <c r="X565" s="153"/>
      <c r="Y565" s="153"/>
      <c r="Z565" s="153"/>
      <c r="AA565" s="153"/>
      <c r="AB565" s="153"/>
      <c r="AC565" s="153"/>
      <c r="AD565" s="153"/>
      <c r="AE565" s="153"/>
      <c r="AF565" s="153"/>
      <c r="AG565" s="153" t="s">
        <v>290</v>
      </c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</row>
    <row r="566" spans="1:60" outlineLevel="1" x14ac:dyDescent="0.2">
      <c r="A566" s="160"/>
      <c r="B566" s="161"/>
      <c r="C566" s="195" t="s">
        <v>717</v>
      </c>
      <c r="D566" s="165"/>
      <c r="E566" s="166">
        <v>120.09</v>
      </c>
      <c r="F566" s="163"/>
      <c r="G566" s="163"/>
      <c r="H566" s="163"/>
      <c r="I566" s="163"/>
      <c r="J566" s="163"/>
      <c r="K566" s="163"/>
      <c r="L566" s="163"/>
      <c r="M566" s="163"/>
      <c r="N566" s="163"/>
      <c r="O566" s="163"/>
      <c r="P566" s="163"/>
      <c r="Q566" s="163"/>
      <c r="R566" s="163"/>
      <c r="S566" s="163"/>
      <c r="T566" s="163"/>
      <c r="U566" s="163"/>
      <c r="V566" s="163"/>
      <c r="W566" s="163"/>
      <c r="X566" s="153"/>
      <c r="Y566" s="153"/>
      <c r="Z566" s="153"/>
      <c r="AA566" s="153"/>
      <c r="AB566" s="153"/>
      <c r="AC566" s="153"/>
      <c r="AD566" s="153"/>
      <c r="AE566" s="153"/>
      <c r="AF566" s="153"/>
      <c r="AG566" s="153" t="s">
        <v>146</v>
      </c>
      <c r="AH566" s="153">
        <v>0</v>
      </c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</row>
    <row r="567" spans="1:60" outlineLevel="1" x14ac:dyDescent="0.2">
      <c r="A567" s="176">
        <v>144</v>
      </c>
      <c r="B567" s="177" t="s">
        <v>718</v>
      </c>
      <c r="C567" s="194" t="s">
        <v>785</v>
      </c>
      <c r="D567" s="178" t="s">
        <v>139</v>
      </c>
      <c r="E567" s="179">
        <v>157.7895</v>
      </c>
      <c r="F567" s="180"/>
      <c r="G567" s="181">
        <f>ROUND(E567*F567,2)</f>
        <v>0</v>
      </c>
      <c r="H567" s="180"/>
      <c r="I567" s="181">
        <f>ROUND(E567*H567,2)</f>
        <v>0</v>
      </c>
      <c r="J567" s="180"/>
      <c r="K567" s="181">
        <f>ROUND(E567*J567,2)</f>
        <v>0</v>
      </c>
      <c r="L567" s="181">
        <v>21</v>
      </c>
      <c r="M567" s="181">
        <f>G567*(1+L567/100)</f>
        <v>0</v>
      </c>
      <c r="N567" s="181">
        <v>0</v>
      </c>
      <c r="O567" s="181">
        <f>ROUND(E567*N567,2)</f>
        <v>0</v>
      </c>
      <c r="P567" s="181">
        <v>0</v>
      </c>
      <c r="Q567" s="181">
        <f>ROUND(E567*P567,2)</f>
        <v>0</v>
      </c>
      <c r="R567" s="181"/>
      <c r="S567" s="181" t="s">
        <v>284</v>
      </c>
      <c r="T567" s="182" t="s">
        <v>285</v>
      </c>
      <c r="U567" s="163">
        <v>0</v>
      </c>
      <c r="V567" s="163">
        <f>ROUND(E567*U567,2)</f>
        <v>0</v>
      </c>
      <c r="W567" s="163"/>
      <c r="X567" s="153"/>
      <c r="Y567" s="153"/>
      <c r="Z567" s="153"/>
      <c r="AA567" s="153"/>
      <c r="AB567" s="153"/>
      <c r="AC567" s="153"/>
      <c r="AD567" s="153"/>
      <c r="AE567" s="153"/>
      <c r="AF567" s="153"/>
      <c r="AG567" s="153" t="s">
        <v>290</v>
      </c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</row>
    <row r="568" spans="1:60" outlineLevel="1" x14ac:dyDescent="0.2">
      <c r="A568" s="160"/>
      <c r="B568" s="161"/>
      <c r="C568" s="195" t="s">
        <v>719</v>
      </c>
      <c r="D568" s="165"/>
      <c r="E568" s="166">
        <v>157.79000000000002</v>
      </c>
      <c r="F568" s="163"/>
      <c r="G568" s="163"/>
      <c r="H568" s="163"/>
      <c r="I568" s="163"/>
      <c r="J568" s="163"/>
      <c r="K568" s="163"/>
      <c r="L568" s="163"/>
      <c r="M568" s="163"/>
      <c r="N568" s="163"/>
      <c r="O568" s="163"/>
      <c r="P568" s="163"/>
      <c r="Q568" s="163"/>
      <c r="R568" s="163"/>
      <c r="S568" s="163"/>
      <c r="T568" s="163"/>
      <c r="U568" s="163"/>
      <c r="V568" s="163"/>
      <c r="W568" s="163"/>
      <c r="X568" s="153"/>
      <c r="Y568" s="153"/>
      <c r="Z568" s="153"/>
      <c r="AA568" s="153"/>
      <c r="AB568" s="153"/>
      <c r="AC568" s="153"/>
      <c r="AD568" s="153"/>
      <c r="AE568" s="153"/>
      <c r="AF568" s="153"/>
      <c r="AG568" s="153" t="s">
        <v>146</v>
      </c>
      <c r="AH568" s="153">
        <v>0</v>
      </c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</row>
    <row r="569" spans="1:60" outlineLevel="1" x14ac:dyDescent="0.2">
      <c r="A569" s="176">
        <v>145</v>
      </c>
      <c r="B569" s="177" t="s">
        <v>720</v>
      </c>
      <c r="C569" s="194" t="s">
        <v>721</v>
      </c>
      <c r="D569" s="178" t="s">
        <v>208</v>
      </c>
      <c r="E569" s="179">
        <v>0.87702000000000002</v>
      </c>
      <c r="F569" s="180"/>
      <c r="G569" s="181">
        <f>ROUND(E569*F569,2)</f>
        <v>0</v>
      </c>
      <c r="H569" s="180"/>
      <c r="I569" s="181">
        <f>ROUND(E569*H569,2)</f>
        <v>0</v>
      </c>
      <c r="J569" s="180"/>
      <c r="K569" s="181">
        <f>ROUND(E569*J569,2)</f>
        <v>0</v>
      </c>
      <c r="L569" s="181">
        <v>21</v>
      </c>
      <c r="M569" s="181">
        <f>G569*(1+L569/100)</f>
        <v>0</v>
      </c>
      <c r="N569" s="181">
        <v>0</v>
      </c>
      <c r="O569" s="181">
        <f>ROUND(E569*N569,2)</f>
        <v>0</v>
      </c>
      <c r="P569" s="181">
        <v>0</v>
      </c>
      <c r="Q569" s="181">
        <f>ROUND(E569*P569,2)</f>
        <v>0</v>
      </c>
      <c r="R569" s="181" t="s">
        <v>702</v>
      </c>
      <c r="S569" s="181" t="s">
        <v>141</v>
      </c>
      <c r="T569" s="182" t="s">
        <v>141</v>
      </c>
      <c r="U569" s="163">
        <v>1.5980000000000001</v>
      </c>
      <c r="V569" s="163">
        <f>ROUND(E569*U569,2)</f>
        <v>1.4</v>
      </c>
      <c r="W569" s="163"/>
      <c r="X569" s="153"/>
      <c r="Y569" s="153"/>
      <c r="Z569" s="153"/>
      <c r="AA569" s="153"/>
      <c r="AB569" s="153"/>
      <c r="AC569" s="153"/>
      <c r="AD569" s="153"/>
      <c r="AE569" s="153"/>
      <c r="AF569" s="153"/>
      <c r="AG569" s="153" t="s">
        <v>557</v>
      </c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</row>
    <row r="570" spans="1:60" outlineLevel="1" x14ac:dyDescent="0.2">
      <c r="A570" s="160"/>
      <c r="B570" s="161"/>
      <c r="C570" s="253" t="s">
        <v>609</v>
      </c>
      <c r="D570" s="254"/>
      <c r="E570" s="254"/>
      <c r="F570" s="254"/>
      <c r="G570" s="254"/>
      <c r="H570" s="163"/>
      <c r="I570" s="163"/>
      <c r="J570" s="163"/>
      <c r="K570" s="163"/>
      <c r="L570" s="163"/>
      <c r="M570" s="163"/>
      <c r="N570" s="163"/>
      <c r="O570" s="163"/>
      <c r="P570" s="163"/>
      <c r="Q570" s="163"/>
      <c r="R570" s="163"/>
      <c r="S570" s="163"/>
      <c r="T570" s="163"/>
      <c r="U570" s="163"/>
      <c r="V570" s="163"/>
      <c r="W570" s="163"/>
      <c r="X570" s="153"/>
      <c r="Y570" s="153"/>
      <c r="Z570" s="153"/>
      <c r="AA570" s="153"/>
      <c r="AB570" s="153"/>
      <c r="AC570" s="153"/>
      <c r="AD570" s="153"/>
      <c r="AE570" s="153"/>
      <c r="AF570" s="153"/>
      <c r="AG570" s="153" t="s">
        <v>144</v>
      </c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</row>
    <row r="571" spans="1:60" x14ac:dyDescent="0.2">
      <c r="A571" s="170" t="s">
        <v>135</v>
      </c>
      <c r="B571" s="171" t="s">
        <v>99</v>
      </c>
      <c r="C571" s="193" t="s">
        <v>100</v>
      </c>
      <c r="D571" s="172"/>
      <c r="E571" s="173"/>
      <c r="F571" s="174"/>
      <c r="G571" s="174">
        <f>SUMIF(AG572:AG608,"&lt;&gt;NOR",G572:G608)</f>
        <v>0</v>
      </c>
      <c r="H571" s="174"/>
      <c r="I571" s="174">
        <f>SUM(I572:I608)</f>
        <v>0</v>
      </c>
      <c r="J571" s="174"/>
      <c r="K571" s="174">
        <f>SUM(K572:K608)</f>
        <v>0</v>
      </c>
      <c r="L571" s="174"/>
      <c r="M571" s="174">
        <f>SUM(M572:M608)</f>
        <v>0</v>
      </c>
      <c r="N571" s="174"/>
      <c r="O571" s="174">
        <f>SUM(O572:O608)</f>
        <v>0.41000000000000003</v>
      </c>
      <c r="P571" s="174"/>
      <c r="Q571" s="174">
        <f>SUM(Q572:Q608)</f>
        <v>0</v>
      </c>
      <c r="R571" s="174"/>
      <c r="S571" s="174"/>
      <c r="T571" s="175"/>
      <c r="U571" s="169"/>
      <c r="V571" s="169">
        <f>SUM(V572:V608)</f>
        <v>94.039999999999992</v>
      </c>
      <c r="W571" s="169"/>
      <c r="AG571" t="s">
        <v>136</v>
      </c>
    </row>
    <row r="572" spans="1:60" outlineLevel="1" x14ac:dyDescent="0.2">
      <c r="A572" s="176">
        <v>146</v>
      </c>
      <c r="B572" s="177" t="s">
        <v>722</v>
      </c>
      <c r="C572" s="194" t="s">
        <v>723</v>
      </c>
      <c r="D572" s="178" t="s">
        <v>139</v>
      </c>
      <c r="E572" s="179">
        <v>78.192000000000007</v>
      </c>
      <c r="F572" s="180"/>
      <c r="G572" s="181">
        <f>ROUND(E572*F572,2)</f>
        <v>0</v>
      </c>
      <c r="H572" s="180"/>
      <c r="I572" s="181">
        <f>ROUND(E572*H572,2)</f>
        <v>0</v>
      </c>
      <c r="J572" s="180"/>
      <c r="K572" s="181">
        <f>ROUND(E572*J572,2)</f>
        <v>0</v>
      </c>
      <c r="L572" s="181">
        <v>21</v>
      </c>
      <c r="M572" s="181">
        <f>G572*(1+L572/100)</f>
        <v>0</v>
      </c>
      <c r="N572" s="181">
        <v>1.6000000000000001E-4</v>
      </c>
      <c r="O572" s="181">
        <f>ROUND(E572*N572,2)</f>
        <v>0.01</v>
      </c>
      <c r="P572" s="181">
        <v>0</v>
      </c>
      <c r="Q572" s="181">
        <f>ROUND(E572*P572,2)</f>
        <v>0</v>
      </c>
      <c r="R572" s="181" t="s">
        <v>702</v>
      </c>
      <c r="S572" s="181" t="s">
        <v>141</v>
      </c>
      <c r="T572" s="182" t="s">
        <v>141</v>
      </c>
      <c r="U572" s="163">
        <v>0.05</v>
      </c>
      <c r="V572" s="163">
        <f>ROUND(E572*U572,2)</f>
        <v>3.91</v>
      </c>
      <c r="W572" s="163"/>
      <c r="X572" s="153"/>
      <c r="Y572" s="153"/>
      <c r="Z572" s="153"/>
      <c r="AA572" s="153"/>
      <c r="AB572" s="153"/>
      <c r="AC572" s="153"/>
      <c r="AD572" s="153"/>
      <c r="AE572" s="153"/>
      <c r="AF572" s="153"/>
      <c r="AG572" s="153" t="s">
        <v>562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</row>
    <row r="573" spans="1:60" outlineLevel="1" x14ac:dyDescent="0.2">
      <c r="A573" s="160"/>
      <c r="B573" s="161"/>
      <c r="C573" s="195" t="s">
        <v>724</v>
      </c>
      <c r="D573" s="165"/>
      <c r="E573" s="166">
        <v>41.03</v>
      </c>
      <c r="F573" s="163"/>
      <c r="G573" s="163"/>
      <c r="H573" s="163"/>
      <c r="I573" s="163"/>
      <c r="J573" s="163"/>
      <c r="K573" s="163"/>
      <c r="L573" s="163"/>
      <c r="M573" s="163"/>
      <c r="N573" s="163"/>
      <c r="O573" s="163"/>
      <c r="P573" s="163"/>
      <c r="Q573" s="163"/>
      <c r="R573" s="163"/>
      <c r="S573" s="163"/>
      <c r="T573" s="163"/>
      <c r="U573" s="163"/>
      <c r="V573" s="163"/>
      <c r="W573" s="163"/>
      <c r="X573" s="153"/>
      <c r="Y573" s="153"/>
      <c r="Z573" s="153"/>
      <c r="AA573" s="153"/>
      <c r="AB573" s="153"/>
      <c r="AC573" s="153"/>
      <c r="AD573" s="153"/>
      <c r="AE573" s="153"/>
      <c r="AF573" s="153"/>
      <c r="AG573" s="153" t="s">
        <v>146</v>
      </c>
      <c r="AH573" s="153">
        <v>0</v>
      </c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</row>
    <row r="574" spans="1:60" outlineLevel="1" x14ac:dyDescent="0.2">
      <c r="A574" s="160"/>
      <c r="B574" s="161"/>
      <c r="C574" s="195" t="s">
        <v>725</v>
      </c>
      <c r="D574" s="165"/>
      <c r="E574" s="166">
        <v>-4.21</v>
      </c>
      <c r="F574" s="163"/>
      <c r="G574" s="163"/>
      <c r="H574" s="163"/>
      <c r="I574" s="163"/>
      <c r="J574" s="163"/>
      <c r="K574" s="163"/>
      <c r="L574" s="163"/>
      <c r="M574" s="163"/>
      <c r="N574" s="163"/>
      <c r="O574" s="163"/>
      <c r="P574" s="163"/>
      <c r="Q574" s="163"/>
      <c r="R574" s="163"/>
      <c r="S574" s="163"/>
      <c r="T574" s="163"/>
      <c r="U574" s="163"/>
      <c r="V574" s="163"/>
      <c r="W574" s="163"/>
      <c r="X574" s="153"/>
      <c r="Y574" s="153"/>
      <c r="Z574" s="153"/>
      <c r="AA574" s="153"/>
      <c r="AB574" s="153"/>
      <c r="AC574" s="153"/>
      <c r="AD574" s="153"/>
      <c r="AE574" s="153"/>
      <c r="AF574" s="153"/>
      <c r="AG574" s="153" t="s">
        <v>146</v>
      </c>
      <c r="AH574" s="153">
        <v>0</v>
      </c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</row>
    <row r="575" spans="1:60" outlineLevel="1" x14ac:dyDescent="0.2">
      <c r="A575" s="160"/>
      <c r="B575" s="161"/>
      <c r="C575" s="195" t="s">
        <v>726</v>
      </c>
      <c r="D575" s="165"/>
      <c r="E575" s="166">
        <v>-2.3899999999999997</v>
      </c>
      <c r="F575" s="163"/>
      <c r="G575" s="163"/>
      <c r="H575" s="163"/>
      <c r="I575" s="163"/>
      <c r="J575" s="163"/>
      <c r="K575" s="163"/>
      <c r="L575" s="163"/>
      <c r="M575" s="163"/>
      <c r="N575" s="163"/>
      <c r="O575" s="163"/>
      <c r="P575" s="163"/>
      <c r="Q575" s="163"/>
      <c r="R575" s="163"/>
      <c r="S575" s="163"/>
      <c r="T575" s="163"/>
      <c r="U575" s="163"/>
      <c r="V575" s="163"/>
      <c r="W575" s="163"/>
      <c r="X575" s="153"/>
      <c r="Y575" s="153"/>
      <c r="Z575" s="153"/>
      <c r="AA575" s="153"/>
      <c r="AB575" s="153"/>
      <c r="AC575" s="153"/>
      <c r="AD575" s="153"/>
      <c r="AE575" s="153"/>
      <c r="AF575" s="153"/>
      <c r="AG575" s="153" t="s">
        <v>146</v>
      </c>
      <c r="AH575" s="153">
        <v>0</v>
      </c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</row>
    <row r="576" spans="1:60" outlineLevel="1" x14ac:dyDescent="0.2">
      <c r="A576" s="160"/>
      <c r="B576" s="161"/>
      <c r="C576" s="195" t="s">
        <v>727</v>
      </c>
      <c r="D576" s="165"/>
      <c r="E576" s="166">
        <v>-3.23</v>
      </c>
      <c r="F576" s="163"/>
      <c r="G576" s="163"/>
      <c r="H576" s="163"/>
      <c r="I576" s="163"/>
      <c r="J576" s="163"/>
      <c r="K576" s="163"/>
      <c r="L576" s="163"/>
      <c r="M576" s="163"/>
      <c r="N576" s="163"/>
      <c r="O576" s="163"/>
      <c r="P576" s="163"/>
      <c r="Q576" s="163"/>
      <c r="R576" s="163"/>
      <c r="S576" s="163"/>
      <c r="T576" s="163"/>
      <c r="U576" s="163"/>
      <c r="V576" s="163"/>
      <c r="W576" s="163"/>
      <c r="X576" s="153"/>
      <c r="Y576" s="153"/>
      <c r="Z576" s="153"/>
      <c r="AA576" s="153"/>
      <c r="AB576" s="153"/>
      <c r="AC576" s="153"/>
      <c r="AD576" s="153"/>
      <c r="AE576" s="153"/>
      <c r="AF576" s="153"/>
      <c r="AG576" s="153" t="s">
        <v>146</v>
      </c>
      <c r="AH576" s="153">
        <v>0</v>
      </c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</row>
    <row r="577" spans="1:60" outlineLevel="1" x14ac:dyDescent="0.2">
      <c r="A577" s="160"/>
      <c r="B577" s="161"/>
      <c r="C577" s="195" t="s">
        <v>728</v>
      </c>
      <c r="D577" s="165"/>
      <c r="E577" s="166">
        <v>30.080000000000002</v>
      </c>
      <c r="F577" s="163"/>
      <c r="G577" s="163"/>
      <c r="H577" s="163"/>
      <c r="I577" s="163"/>
      <c r="J577" s="163"/>
      <c r="K577" s="163"/>
      <c r="L577" s="163"/>
      <c r="M577" s="163"/>
      <c r="N577" s="163"/>
      <c r="O577" s="163"/>
      <c r="P577" s="163"/>
      <c r="Q577" s="163"/>
      <c r="R577" s="163"/>
      <c r="S577" s="163"/>
      <c r="T577" s="163"/>
      <c r="U577" s="163"/>
      <c r="V577" s="163"/>
      <c r="W577" s="163"/>
      <c r="X577" s="153"/>
      <c r="Y577" s="153"/>
      <c r="Z577" s="153"/>
      <c r="AA577" s="153"/>
      <c r="AB577" s="153"/>
      <c r="AC577" s="153"/>
      <c r="AD577" s="153"/>
      <c r="AE577" s="153"/>
      <c r="AF577" s="153"/>
      <c r="AG577" s="153" t="s">
        <v>146</v>
      </c>
      <c r="AH577" s="153">
        <v>0</v>
      </c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</row>
    <row r="578" spans="1:60" outlineLevel="1" x14ac:dyDescent="0.2">
      <c r="A578" s="160"/>
      <c r="B578" s="161"/>
      <c r="C578" s="195" t="s">
        <v>725</v>
      </c>
      <c r="D578" s="165"/>
      <c r="E578" s="166">
        <v>-4.21</v>
      </c>
      <c r="F578" s="163"/>
      <c r="G578" s="163"/>
      <c r="H578" s="163"/>
      <c r="I578" s="163"/>
      <c r="J578" s="163"/>
      <c r="K578" s="163"/>
      <c r="L578" s="163"/>
      <c r="M578" s="163"/>
      <c r="N578" s="163"/>
      <c r="O578" s="163"/>
      <c r="P578" s="163"/>
      <c r="Q578" s="163"/>
      <c r="R578" s="163"/>
      <c r="S578" s="163"/>
      <c r="T578" s="163"/>
      <c r="U578" s="163"/>
      <c r="V578" s="163"/>
      <c r="W578" s="163"/>
      <c r="X578" s="153"/>
      <c r="Y578" s="153"/>
      <c r="Z578" s="153"/>
      <c r="AA578" s="153"/>
      <c r="AB578" s="153"/>
      <c r="AC578" s="153"/>
      <c r="AD578" s="153"/>
      <c r="AE578" s="153"/>
      <c r="AF578" s="153"/>
      <c r="AG578" s="153" t="s">
        <v>146</v>
      </c>
      <c r="AH578" s="153">
        <v>0</v>
      </c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</row>
    <row r="579" spans="1:60" outlineLevel="1" x14ac:dyDescent="0.2">
      <c r="A579" s="160"/>
      <c r="B579" s="161"/>
      <c r="C579" s="195" t="s">
        <v>729</v>
      </c>
      <c r="D579" s="165"/>
      <c r="E579" s="166">
        <v>-3.1199999999999997</v>
      </c>
      <c r="F579" s="163"/>
      <c r="G579" s="163"/>
      <c r="H579" s="163"/>
      <c r="I579" s="163"/>
      <c r="J579" s="163"/>
      <c r="K579" s="163"/>
      <c r="L579" s="163"/>
      <c r="M579" s="163"/>
      <c r="N579" s="163"/>
      <c r="O579" s="163"/>
      <c r="P579" s="163"/>
      <c r="Q579" s="163"/>
      <c r="R579" s="163"/>
      <c r="S579" s="163"/>
      <c r="T579" s="163"/>
      <c r="U579" s="163"/>
      <c r="V579" s="163"/>
      <c r="W579" s="163"/>
      <c r="X579" s="153"/>
      <c r="Y579" s="153"/>
      <c r="Z579" s="153"/>
      <c r="AA579" s="153"/>
      <c r="AB579" s="153"/>
      <c r="AC579" s="153"/>
      <c r="AD579" s="153"/>
      <c r="AE579" s="153"/>
      <c r="AF579" s="153"/>
      <c r="AG579" s="153" t="s">
        <v>146</v>
      </c>
      <c r="AH579" s="153">
        <v>0</v>
      </c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</row>
    <row r="580" spans="1:60" outlineLevel="1" x14ac:dyDescent="0.2">
      <c r="A580" s="160"/>
      <c r="B580" s="161"/>
      <c r="C580" s="195" t="s">
        <v>730</v>
      </c>
      <c r="D580" s="165"/>
      <c r="E580" s="166">
        <v>-6.4499999999999993</v>
      </c>
      <c r="F580" s="163"/>
      <c r="G580" s="163"/>
      <c r="H580" s="163"/>
      <c r="I580" s="163"/>
      <c r="J580" s="163"/>
      <c r="K580" s="163"/>
      <c r="L580" s="163"/>
      <c r="M580" s="163"/>
      <c r="N580" s="163"/>
      <c r="O580" s="163"/>
      <c r="P580" s="163"/>
      <c r="Q580" s="163"/>
      <c r="R580" s="163"/>
      <c r="S580" s="163"/>
      <c r="T580" s="163"/>
      <c r="U580" s="163"/>
      <c r="V580" s="163"/>
      <c r="W580" s="163"/>
      <c r="X580" s="153"/>
      <c r="Y580" s="153"/>
      <c r="Z580" s="153"/>
      <c r="AA580" s="153"/>
      <c r="AB580" s="153"/>
      <c r="AC580" s="153"/>
      <c r="AD580" s="153"/>
      <c r="AE580" s="153"/>
      <c r="AF580" s="153"/>
      <c r="AG580" s="153" t="s">
        <v>146</v>
      </c>
      <c r="AH580" s="153">
        <v>0</v>
      </c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</row>
    <row r="581" spans="1:60" outlineLevel="1" x14ac:dyDescent="0.2">
      <c r="A581" s="160"/>
      <c r="B581" s="161"/>
      <c r="C581" s="195" t="s">
        <v>731</v>
      </c>
      <c r="D581" s="165"/>
      <c r="E581" s="166">
        <v>40.040000000000006</v>
      </c>
      <c r="F581" s="163"/>
      <c r="G581" s="163"/>
      <c r="H581" s="163"/>
      <c r="I581" s="163"/>
      <c r="J581" s="163"/>
      <c r="K581" s="163"/>
      <c r="L581" s="163"/>
      <c r="M581" s="163"/>
      <c r="N581" s="163"/>
      <c r="O581" s="163"/>
      <c r="P581" s="163"/>
      <c r="Q581" s="163"/>
      <c r="R581" s="163"/>
      <c r="S581" s="163"/>
      <c r="T581" s="163"/>
      <c r="U581" s="163"/>
      <c r="V581" s="163"/>
      <c r="W581" s="163"/>
      <c r="X581" s="153"/>
      <c r="Y581" s="153"/>
      <c r="Z581" s="153"/>
      <c r="AA581" s="153"/>
      <c r="AB581" s="153"/>
      <c r="AC581" s="153"/>
      <c r="AD581" s="153"/>
      <c r="AE581" s="153"/>
      <c r="AF581" s="153"/>
      <c r="AG581" s="153" t="s">
        <v>146</v>
      </c>
      <c r="AH581" s="153">
        <v>0</v>
      </c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</row>
    <row r="582" spans="1:60" outlineLevel="1" x14ac:dyDescent="0.2">
      <c r="A582" s="160"/>
      <c r="B582" s="161"/>
      <c r="C582" s="195" t="s">
        <v>725</v>
      </c>
      <c r="D582" s="165"/>
      <c r="E582" s="166">
        <v>-4.21</v>
      </c>
      <c r="F582" s="163"/>
      <c r="G582" s="163"/>
      <c r="H582" s="163"/>
      <c r="I582" s="163"/>
      <c r="J582" s="163"/>
      <c r="K582" s="163"/>
      <c r="L582" s="163"/>
      <c r="M582" s="163"/>
      <c r="N582" s="163"/>
      <c r="O582" s="163"/>
      <c r="P582" s="163"/>
      <c r="Q582" s="163"/>
      <c r="R582" s="163"/>
      <c r="S582" s="163"/>
      <c r="T582" s="163"/>
      <c r="U582" s="163"/>
      <c r="V582" s="163"/>
      <c r="W582" s="163"/>
      <c r="X582" s="153"/>
      <c r="Y582" s="153"/>
      <c r="Z582" s="153"/>
      <c r="AA582" s="153"/>
      <c r="AB582" s="153"/>
      <c r="AC582" s="153"/>
      <c r="AD582" s="153"/>
      <c r="AE582" s="153"/>
      <c r="AF582" s="153"/>
      <c r="AG582" s="153" t="s">
        <v>146</v>
      </c>
      <c r="AH582" s="153">
        <v>0</v>
      </c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  <c r="BF582" s="153"/>
      <c r="BG582" s="153"/>
      <c r="BH582" s="153"/>
    </row>
    <row r="583" spans="1:60" outlineLevel="1" x14ac:dyDescent="0.2">
      <c r="A583" s="160"/>
      <c r="B583" s="161"/>
      <c r="C583" s="195" t="s">
        <v>727</v>
      </c>
      <c r="D583" s="165"/>
      <c r="E583" s="166">
        <v>-3.23</v>
      </c>
      <c r="F583" s="163"/>
      <c r="G583" s="163"/>
      <c r="H583" s="163"/>
      <c r="I583" s="163"/>
      <c r="J583" s="163"/>
      <c r="K583" s="163"/>
      <c r="L583" s="163"/>
      <c r="M583" s="163"/>
      <c r="N583" s="163"/>
      <c r="O583" s="163"/>
      <c r="P583" s="163"/>
      <c r="Q583" s="163"/>
      <c r="R583" s="163"/>
      <c r="S583" s="163"/>
      <c r="T583" s="163"/>
      <c r="U583" s="163"/>
      <c r="V583" s="163"/>
      <c r="W583" s="163"/>
      <c r="X583" s="153"/>
      <c r="Y583" s="153"/>
      <c r="Z583" s="153"/>
      <c r="AA583" s="153"/>
      <c r="AB583" s="153"/>
      <c r="AC583" s="153"/>
      <c r="AD583" s="153"/>
      <c r="AE583" s="153"/>
      <c r="AF583" s="153"/>
      <c r="AG583" s="153" t="s">
        <v>146</v>
      </c>
      <c r="AH583" s="153">
        <v>0</v>
      </c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</row>
    <row r="584" spans="1:60" outlineLevel="1" x14ac:dyDescent="0.2">
      <c r="A584" s="160"/>
      <c r="B584" s="161"/>
      <c r="C584" s="195" t="s">
        <v>732</v>
      </c>
      <c r="D584" s="165"/>
      <c r="E584" s="166">
        <v>-1.91</v>
      </c>
      <c r="F584" s="163"/>
      <c r="G584" s="163"/>
      <c r="H584" s="163"/>
      <c r="I584" s="163"/>
      <c r="J584" s="163"/>
      <c r="K584" s="163"/>
      <c r="L584" s="163"/>
      <c r="M584" s="163"/>
      <c r="N584" s="163"/>
      <c r="O584" s="163"/>
      <c r="P584" s="163"/>
      <c r="Q584" s="163"/>
      <c r="R584" s="163"/>
      <c r="S584" s="163"/>
      <c r="T584" s="163"/>
      <c r="U584" s="163"/>
      <c r="V584" s="163"/>
      <c r="W584" s="163"/>
      <c r="X584" s="153"/>
      <c r="Y584" s="153"/>
      <c r="Z584" s="153"/>
      <c r="AA584" s="153"/>
      <c r="AB584" s="153"/>
      <c r="AC584" s="153"/>
      <c r="AD584" s="153"/>
      <c r="AE584" s="153"/>
      <c r="AF584" s="153"/>
      <c r="AG584" s="153" t="s">
        <v>146</v>
      </c>
      <c r="AH584" s="153">
        <v>0</v>
      </c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</row>
    <row r="585" spans="1:60" ht="22.5" outlineLevel="1" x14ac:dyDescent="0.2">
      <c r="A585" s="176">
        <v>147</v>
      </c>
      <c r="B585" s="177" t="s">
        <v>733</v>
      </c>
      <c r="C585" s="194" t="s">
        <v>734</v>
      </c>
      <c r="D585" s="178" t="s">
        <v>139</v>
      </c>
      <c r="E585" s="179">
        <v>78.192000000000007</v>
      </c>
      <c r="F585" s="180"/>
      <c r="G585" s="181">
        <f>ROUND(E585*F585,2)</f>
        <v>0</v>
      </c>
      <c r="H585" s="180"/>
      <c r="I585" s="181">
        <f>ROUND(E585*H585,2)</f>
        <v>0</v>
      </c>
      <c r="J585" s="180"/>
      <c r="K585" s="181">
        <f>ROUND(E585*J585,2)</f>
        <v>0</v>
      </c>
      <c r="L585" s="181">
        <v>21</v>
      </c>
      <c r="M585" s="181">
        <f>G585*(1+L585/100)</f>
        <v>0</v>
      </c>
      <c r="N585" s="181">
        <v>5.0300000000000006E-3</v>
      </c>
      <c r="O585" s="181">
        <f>ROUND(E585*N585,2)</f>
        <v>0.39</v>
      </c>
      <c r="P585" s="181">
        <v>0</v>
      </c>
      <c r="Q585" s="181">
        <f>ROUND(E585*P585,2)</f>
        <v>0</v>
      </c>
      <c r="R585" s="181" t="s">
        <v>702</v>
      </c>
      <c r="S585" s="181" t="s">
        <v>141</v>
      </c>
      <c r="T585" s="182" t="s">
        <v>141</v>
      </c>
      <c r="U585" s="163">
        <v>1.0746000000000002</v>
      </c>
      <c r="V585" s="163">
        <f>ROUND(E585*U585,2)</f>
        <v>84.03</v>
      </c>
      <c r="W585" s="163"/>
      <c r="X585" s="153"/>
      <c r="Y585" s="153"/>
      <c r="Z585" s="153"/>
      <c r="AA585" s="153"/>
      <c r="AB585" s="153"/>
      <c r="AC585" s="153"/>
      <c r="AD585" s="153"/>
      <c r="AE585" s="153"/>
      <c r="AF585" s="153"/>
      <c r="AG585" s="153" t="s">
        <v>562</v>
      </c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</row>
    <row r="586" spans="1:60" outlineLevel="1" x14ac:dyDescent="0.2">
      <c r="A586" s="160"/>
      <c r="B586" s="161"/>
      <c r="C586" s="195" t="s">
        <v>724</v>
      </c>
      <c r="D586" s="165"/>
      <c r="E586" s="166">
        <v>41.03</v>
      </c>
      <c r="F586" s="163"/>
      <c r="G586" s="163"/>
      <c r="H586" s="163"/>
      <c r="I586" s="163"/>
      <c r="J586" s="163"/>
      <c r="K586" s="163"/>
      <c r="L586" s="163"/>
      <c r="M586" s="163"/>
      <c r="N586" s="163"/>
      <c r="O586" s="163"/>
      <c r="P586" s="163"/>
      <c r="Q586" s="163"/>
      <c r="R586" s="163"/>
      <c r="S586" s="163"/>
      <c r="T586" s="163"/>
      <c r="U586" s="163"/>
      <c r="V586" s="163"/>
      <c r="W586" s="163"/>
      <c r="X586" s="153"/>
      <c r="Y586" s="153"/>
      <c r="Z586" s="153"/>
      <c r="AA586" s="153"/>
      <c r="AB586" s="153"/>
      <c r="AC586" s="153"/>
      <c r="AD586" s="153"/>
      <c r="AE586" s="153"/>
      <c r="AF586" s="153"/>
      <c r="AG586" s="153" t="s">
        <v>146</v>
      </c>
      <c r="AH586" s="153">
        <v>0</v>
      </c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</row>
    <row r="587" spans="1:60" outlineLevel="1" x14ac:dyDescent="0.2">
      <c r="A587" s="160"/>
      <c r="B587" s="161"/>
      <c r="C587" s="195" t="s">
        <v>725</v>
      </c>
      <c r="D587" s="165"/>
      <c r="E587" s="166">
        <v>-4.21</v>
      </c>
      <c r="F587" s="163"/>
      <c r="G587" s="163"/>
      <c r="H587" s="163"/>
      <c r="I587" s="163"/>
      <c r="J587" s="163"/>
      <c r="K587" s="163"/>
      <c r="L587" s="163"/>
      <c r="M587" s="163"/>
      <c r="N587" s="163"/>
      <c r="O587" s="163"/>
      <c r="P587" s="163"/>
      <c r="Q587" s="163"/>
      <c r="R587" s="163"/>
      <c r="S587" s="163"/>
      <c r="T587" s="163"/>
      <c r="U587" s="163"/>
      <c r="V587" s="163"/>
      <c r="W587" s="163"/>
      <c r="X587" s="153"/>
      <c r="Y587" s="153"/>
      <c r="Z587" s="153"/>
      <c r="AA587" s="153"/>
      <c r="AB587" s="153"/>
      <c r="AC587" s="153"/>
      <c r="AD587" s="153"/>
      <c r="AE587" s="153"/>
      <c r="AF587" s="153"/>
      <c r="AG587" s="153" t="s">
        <v>146</v>
      </c>
      <c r="AH587" s="153">
        <v>0</v>
      </c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</row>
    <row r="588" spans="1:60" outlineLevel="1" x14ac:dyDescent="0.2">
      <c r="A588" s="160"/>
      <c r="B588" s="161"/>
      <c r="C588" s="195" t="s">
        <v>726</v>
      </c>
      <c r="D588" s="165"/>
      <c r="E588" s="166">
        <v>-2.3899999999999997</v>
      </c>
      <c r="F588" s="163"/>
      <c r="G588" s="163"/>
      <c r="H588" s="163"/>
      <c r="I588" s="163"/>
      <c r="J588" s="163"/>
      <c r="K588" s="163"/>
      <c r="L588" s="163"/>
      <c r="M588" s="163"/>
      <c r="N588" s="163"/>
      <c r="O588" s="163"/>
      <c r="P588" s="163"/>
      <c r="Q588" s="163"/>
      <c r="R588" s="163"/>
      <c r="S588" s="163"/>
      <c r="T588" s="163"/>
      <c r="U588" s="163"/>
      <c r="V588" s="163"/>
      <c r="W588" s="163"/>
      <c r="X588" s="153"/>
      <c r="Y588" s="153"/>
      <c r="Z588" s="153"/>
      <c r="AA588" s="153"/>
      <c r="AB588" s="153"/>
      <c r="AC588" s="153"/>
      <c r="AD588" s="153"/>
      <c r="AE588" s="153"/>
      <c r="AF588" s="153"/>
      <c r="AG588" s="153" t="s">
        <v>146</v>
      </c>
      <c r="AH588" s="153">
        <v>0</v>
      </c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</row>
    <row r="589" spans="1:60" outlineLevel="1" x14ac:dyDescent="0.2">
      <c r="A589" s="160"/>
      <c r="B589" s="161"/>
      <c r="C589" s="195" t="s">
        <v>727</v>
      </c>
      <c r="D589" s="165"/>
      <c r="E589" s="166">
        <v>-3.23</v>
      </c>
      <c r="F589" s="163"/>
      <c r="G589" s="163"/>
      <c r="H589" s="163"/>
      <c r="I589" s="163"/>
      <c r="J589" s="163"/>
      <c r="K589" s="163"/>
      <c r="L589" s="163"/>
      <c r="M589" s="163"/>
      <c r="N589" s="163"/>
      <c r="O589" s="163"/>
      <c r="P589" s="163"/>
      <c r="Q589" s="163"/>
      <c r="R589" s="163"/>
      <c r="S589" s="163"/>
      <c r="T589" s="163"/>
      <c r="U589" s="163"/>
      <c r="V589" s="163"/>
      <c r="W589" s="163"/>
      <c r="X589" s="153"/>
      <c r="Y589" s="153"/>
      <c r="Z589" s="153"/>
      <c r="AA589" s="153"/>
      <c r="AB589" s="153"/>
      <c r="AC589" s="153"/>
      <c r="AD589" s="153"/>
      <c r="AE589" s="153"/>
      <c r="AF589" s="153"/>
      <c r="AG589" s="153" t="s">
        <v>146</v>
      </c>
      <c r="AH589" s="153">
        <v>0</v>
      </c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</row>
    <row r="590" spans="1:60" outlineLevel="1" x14ac:dyDescent="0.2">
      <c r="A590" s="160"/>
      <c r="B590" s="161"/>
      <c r="C590" s="195" t="s">
        <v>728</v>
      </c>
      <c r="D590" s="165"/>
      <c r="E590" s="166">
        <v>30.080000000000002</v>
      </c>
      <c r="F590" s="163"/>
      <c r="G590" s="163"/>
      <c r="H590" s="163"/>
      <c r="I590" s="163"/>
      <c r="J590" s="163"/>
      <c r="K590" s="163"/>
      <c r="L590" s="163"/>
      <c r="M590" s="163"/>
      <c r="N590" s="163"/>
      <c r="O590" s="163"/>
      <c r="P590" s="163"/>
      <c r="Q590" s="163"/>
      <c r="R590" s="163"/>
      <c r="S590" s="163"/>
      <c r="T590" s="163"/>
      <c r="U590" s="163"/>
      <c r="V590" s="163"/>
      <c r="W590" s="163"/>
      <c r="X590" s="153"/>
      <c r="Y590" s="153"/>
      <c r="Z590" s="153"/>
      <c r="AA590" s="153"/>
      <c r="AB590" s="153"/>
      <c r="AC590" s="153"/>
      <c r="AD590" s="153"/>
      <c r="AE590" s="153"/>
      <c r="AF590" s="153"/>
      <c r="AG590" s="153" t="s">
        <v>146</v>
      </c>
      <c r="AH590" s="153">
        <v>0</v>
      </c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</row>
    <row r="591" spans="1:60" outlineLevel="1" x14ac:dyDescent="0.2">
      <c r="A591" s="160"/>
      <c r="B591" s="161"/>
      <c r="C591" s="195" t="s">
        <v>725</v>
      </c>
      <c r="D591" s="165"/>
      <c r="E591" s="166">
        <v>-4.21</v>
      </c>
      <c r="F591" s="163"/>
      <c r="G591" s="163"/>
      <c r="H591" s="163"/>
      <c r="I591" s="163"/>
      <c r="J591" s="163"/>
      <c r="K591" s="163"/>
      <c r="L591" s="163"/>
      <c r="M591" s="163"/>
      <c r="N591" s="163"/>
      <c r="O591" s="163"/>
      <c r="P591" s="163"/>
      <c r="Q591" s="163"/>
      <c r="R591" s="163"/>
      <c r="S591" s="163"/>
      <c r="T591" s="163"/>
      <c r="U591" s="163"/>
      <c r="V591" s="163"/>
      <c r="W591" s="163"/>
      <c r="X591" s="153"/>
      <c r="Y591" s="153"/>
      <c r="Z591" s="153"/>
      <c r="AA591" s="153"/>
      <c r="AB591" s="153"/>
      <c r="AC591" s="153"/>
      <c r="AD591" s="153"/>
      <c r="AE591" s="153"/>
      <c r="AF591" s="153"/>
      <c r="AG591" s="153" t="s">
        <v>146</v>
      </c>
      <c r="AH591" s="153">
        <v>0</v>
      </c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</row>
    <row r="592" spans="1:60" outlineLevel="1" x14ac:dyDescent="0.2">
      <c r="A592" s="160"/>
      <c r="B592" s="161"/>
      <c r="C592" s="195" t="s">
        <v>729</v>
      </c>
      <c r="D592" s="165"/>
      <c r="E592" s="166">
        <v>-3.1199999999999997</v>
      </c>
      <c r="F592" s="163"/>
      <c r="G592" s="163"/>
      <c r="H592" s="163"/>
      <c r="I592" s="163"/>
      <c r="J592" s="163"/>
      <c r="K592" s="163"/>
      <c r="L592" s="163"/>
      <c r="M592" s="163"/>
      <c r="N592" s="163"/>
      <c r="O592" s="163"/>
      <c r="P592" s="163"/>
      <c r="Q592" s="163"/>
      <c r="R592" s="163"/>
      <c r="S592" s="163"/>
      <c r="T592" s="163"/>
      <c r="U592" s="163"/>
      <c r="V592" s="163"/>
      <c r="W592" s="163"/>
      <c r="X592" s="153"/>
      <c r="Y592" s="153"/>
      <c r="Z592" s="153"/>
      <c r="AA592" s="153"/>
      <c r="AB592" s="153"/>
      <c r="AC592" s="153"/>
      <c r="AD592" s="153"/>
      <c r="AE592" s="153"/>
      <c r="AF592" s="153"/>
      <c r="AG592" s="153" t="s">
        <v>146</v>
      </c>
      <c r="AH592" s="153">
        <v>0</v>
      </c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</row>
    <row r="593" spans="1:60" outlineLevel="1" x14ac:dyDescent="0.2">
      <c r="A593" s="160"/>
      <c r="B593" s="161"/>
      <c r="C593" s="195" t="s">
        <v>730</v>
      </c>
      <c r="D593" s="165"/>
      <c r="E593" s="166">
        <v>-6.4499999999999993</v>
      </c>
      <c r="F593" s="163"/>
      <c r="G593" s="163"/>
      <c r="H593" s="163"/>
      <c r="I593" s="163"/>
      <c r="J593" s="163"/>
      <c r="K593" s="163"/>
      <c r="L593" s="163"/>
      <c r="M593" s="163"/>
      <c r="N593" s="163"/>
      <c r="O593" s="163"/>
      <c r="P593" s="163"/>
      <c r="Q593" s="163"/>
      <c r="R593" s="163"/>
      <c r="S593" s="163"/>
      <c r="T593" s="163"/>
      <c r="U593" s="163"/>
      <c r="V593" s="163"/>
      <c r="W593" s="163"/>
      <c r="X593" s="153"/>
      <c r="Y593" s="153"/>
      <c r="Z593" s="153"/>
      <c r="AA593" s="153"/>
      <c r="AB593" s="153"/>
      <c r="AC593" s="153"/>
      <c r="AD593" s="153"/>
      <c r="AE593" s="153"/>
      <c r="AF593" s="153"/>
      <c r="AG593" s="153" t="s">
        <v>146</v>
      </c>
      <c r="AH593" s="153">
        <v>0</v>
      </c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</row>
    <row r="594" spans="1:60" outlineLevel="1" x14ac:dyDescent="0.2">
      <c r="A594" s="160"/>
      <c r="B594" s="161"/>
      <c r="C594" s="195" t="s">
        <v>731</v>
      </c>
      <c r="D594" s="165"/>
      <c r="E594" s="166">
        <v>40.040000000000006</v>
      </c>
      <c r="F594" s="163"/>
      <c r="G594" s="163"/>
      <c r="H594" s="163"/>
      <c r="I594" s="163"/>
      <c r="J594" s="163"/>
      <c r="K594" s="163"/>
      <c r="L594" s="163"/>
      <c r="M594" s="163"/>
      <c r="N594" s="163"/>
      <c r="O594" s="163"/>
      <c r="P594" s="163"/>
      <c r="Q594" s="163"/>
      <c r="R594" s="163"/>
      <c r="S594" s="163"/>
      <c r="T594" s="163"/>
      <c r="U594" s="163"/>
      <c r="V594" s="163"/>
      <c r="W594" s="163"/>
      <c r="X594" s="153"/>
      <c r="Y594" s="153"/>
      <c r="Z594" s="153"/>
      <c r="AA594" s="153"/>
      <c r="AB594" s="153"/>
      <c r="AC594" s="153"/>
      <c r="AD594" s="153"/>
      <c r="AE594" s="153"/>
      <c r="AF594" s="153"/>
      <c r="AG594" s="153" t="s">
        <v>146</v>
      </c>
      <c r="AH594" s="153">
        <v>0</v>
      </c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</row>
    <row r="595" spans="1:60" outlineLevel="1" x14ac:dyDescent="0.2">
      <c r="A595" s="160"/>
      <c r="B595" s="161"/>
      <c r="C595" s="195" t="s">
        <v>725</v>
      </c>
      <c r="D595" s="165"/>
      <c r="E595" s="166">
        <v>-4.21</v>
      </c>
      <c r="F595" s="163"/>
      <c r="G595" s="163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  <c r="T595" s="163"/>
      <c r="U595" s="163"/>
      <c r="V595" s="163"/>
      <c r="W595" s="163"/>
      <c r="X595" s="153"/>
      <c r="Y595" s="153"/>
      <c r="Z595" s="153"/>
      <c r="AA595" s="153"/>
      <c r="AB595" s="153"/>
      <c r="AC595" s="153"/>
      <c r="AD595" s="153"/>
      <c r="AE595" s="153"/>
      <c r="AF595" s="153"/>
      <c r="AG595" s="153" t="s">
        <v>146</v>
      </c>
      <c r="AH595" s="153">
        <v>0</v>
      </c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</row>
    <row r="596" spans="1:60" outlineLevel="1" x14ac:dyDescent="0.2">
      <c r="A596" s="160"/>
      <c r="B596" s="161"/>
      <c r="C596" s="195" t="s">
        <v>727</v>
      </c>
      <c r="D596" s="165"/>
      <c r="E596" s="166">
        <v>-3.23</v>
      </c>
      <c r="F596" s="163"/>
      <c r="G596" s="163"/>
      <c r="H596" s="163"/>
      <c r="I596" s="163"/>
      <c r="J596" s="163"/>
      <c r="K596" s="163"/>
      <c r="L596" s="163"/>
      <c r="M596" s="163"/>
      <c r="N596" s="163"/>
      <c r="O596" s="163"/>
      <c r="P596" s="163"/>
      <c r="Q596" s="163"/>
      <c r="R596" s="163"/>
      <c r="S596" s="163"/>
      <c r="T596" s="163"/>
      <c r="U596" s="163"/>
      <c r="V596" s="163"/>
      <c r="W596" s="163"/>
      <c r="X596" s="153"/>
      <c r="Y596" s="153"/>
      <c r="Z596" s="153"/>
      <c r="AA596" s="153"/>
      <c r="AB596" s="153"/>
      <c r="AC596" s="153"/>
      <c r="AD596" s="153"/>
      <c r="AE596" s="153"/>
      <c r="AF596" s="153"/>
      <c r="AG596" s="153" t="s">
        <v>146</v>
      </c>
      <c r="AH596" s="153">
        <v>0</v>
      </c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</row>
    <row r="597" spans="1:60" outlineLevel="1" x14ac:dyDescent="0.2">
      <c r="A597" s="160"/>
      <c r="B597" s="161"/>
      <c r="C597" s="195" t="s">
        <v>732</v>
      </c>
      <c r="D597" s="165"/>
      <c r="E597" s="166">
        <v>-1.91</v>
      </c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53"/>
      <c r="Y597" s="153"/>
      <c r="Z597" s="153"/>
      <c r="AA597" s="153"/>
      <c r="AB597" s="153"/>
      <c r="AC597" s="153"/>
      <c r="AD597" s="153"/>
      <c r="AE597" s="153"/>
      <c r="AF597" s="153"/>
      <c r="AG597" s="153" t="s">
        <v>146</v>
      </c>
      <c r="AH597" s="153">
        <v>0</v>
      </c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</row>
    <row r="598" spans="1:60" outlineLevel="1" x14ac:dyDescent="0.2">
      <c r="A598" s="176">
        <v>148</v>
      </c>
      <c r="B598" s="177" t="s">
        <v>735</v>
      </c>
      <c r="C598" s="194" t="s">
        <v>736</v>
      </c>
      <c r="D598" s="178" t="s">
        <v>152</v>
      </c>
      <c r="E598" s="179">
        <v>25.91</v>
      </c>
      <c r="F598" s="180"/>
      <c r="G598" s="181">
        <f>ROUND(E598*F598,2)</f>
        <v>0</v>
      </c>
      <c r="H598" s="180"/>
      <c r="I598" s="181">
        <f>ROUND(E598*H598,2)</f>
        <v>0</v>
      </c>
      <c r="J598" s="180"/>
      <c r="K598" s="181">
        <f>ROUND(E598*J598,2)</f>
        <v>0</v>
      </c>
      <c r="L598" s="181">
        <v>21</v>
      </c>
      <c r="M598" s="181">
        <f>G598*(1+L598/100)</f>
        <v>0</v>
      </c>
      <c r="N598" s="181">
        <v>1E-4</v>
      </c>
      <c r="O598" s="181">
        <f>ROUND(E598*N598,2)</f>
        <v>0</v>
      </c>
      <c r="P598" s="181">
        <v>0</v>
      </c>
      <c r="Q598" s="181">
        <f>ROUND(E598*P598,2)</f>
        <v>0</v>
      </c>
      <c r="R598" s="181" t="s">
        <v>702</v>
      </c>
      <c r="S598" s="181" t="s">
        <v>141</v>
      </c>
      <c r="T598" s="182" t="s">
        <v>141</v>
      </c>
      <c r="U598" s="163">
        <v>0.12000000000000001</v>
      </c>
      <c r="V598" s="163">
        <f>ROUND(E598*U598,2)</f>
        <v>3.11</v>
      </c>
      <c r="W598" s="163"/>
      <c r="X598" s="153"/>
      <c r="Y598" s="153"/>
      <c r="Z598" s="153"/>
      <c r="AA598" s="153"/>
      <c r="AB598" s="153"/>
      <c r="AC598" s="153"/>
      <c r="AD598" s="153"/>
      <c r="AE598" s="153"/>
      <c r="AF598" s="153"/>
      <c r="AG598" s="153" t="s">
        <v>562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</row>
    <row r="599" spans="1:60" outlineLevel="1" x14ac:dyDescent="0.2">
      <c r="A599" s="160"/>
      <c r="B599" s="161"/>
      <c r="C599" s="195" t="s">
        <v>737</v>
      </c>
      <c r="D599" s="165"/>
      <c r="E599" s="166">
        <v>10</v>
      </c>
      <c r="F599" s="163"/>
      <c r="G599" s="163"/>
      <c r="H599" s="163"/>
      <c r="I599" s="163"/>
      <c r="J599" s="163"/>
      <c r="K599" s="163"/>
      <c r="L599" s="163"/>
      <c r="M599" s="163"/>
      <c r="N599" s="163"/>
      <c r="O599" s="163"/>
      <c r="P599" s="163"/>
      <c r="Q599" s="163"/>
      <c r="R599" s="163"/>
      <c r="S599" s="163"/>
      <c r="T599" s="163"/>
      <c r="U599" s="163"/>
      <c r="V599" s="163"/>
      <c r="W599" s="163"/>
      <c r="X599" s="153"/>
      <c r="Y599" s="153"/>
      <c r="Z599" s="153"/>
      <c r="AA599" s="153"/>
      <c r="AB599" s="153"/>
      <c r="AC599" s="153"/>
      <c r="AD599" s="153"/>
      <c r="AE599" s="153"/>
      <c r="AF599" s="153"/>
      <c r="AG599" s="153" t="s">
        <v>146</v>
      </c>
      <c r="AH599" s="153">
        <v>0</v>
      </c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</row>
    <row r="600" spans="1:60" outlineLevel="1" x14ac:dyDescent="0.2">
      <c r="A600" s="160"/>
      <c r="B600" s="161"/>
      <c r="C600" s="195" t="s">
        <v>738</v>
      </c>
      <c r="D600" s="165"/>
      <c r="E600" s="166">
        <v>5.75</v>
      </c>
      <c r="F600" s="163"/>
      <c r="G600" s="163"/>
      <c r="H600" s="163"/>
      <c r="I600" s="163"/>
      <c r="J600" s="163"/>
      <c r="K600" s="163"/>
      <c r="L600" s="163"/>
      <c r="M600" s="163"/>
      <c r="N600" s="163"/>
      <c r="O600" s="163"/>
      <c r="P600" s="163"/>
      <c r="Q600" s="163"/>
      <c r="R600" s="163"/>
      <c r="S600" s="163"/>
      <c r="T600" s="163"/>
      <c r="U600" s="163"/>
      <c r="V600" s="163"/>
      <c r="W600" s="163"/>
      <c r="X600" s="153"/>
      <c r="Y600" s="153"/>
      <c r="Z600" s="153"/>
      <c r="AA600" s="153"/>
      <c r="AB600" s="153"/>
      <c r="AC600" s="153"/>
      <c r="AD600" s="153"/>
      <c r="AE600" s="153"/>
      <c r="AF600" s="153"/>
      <c r="AG600" s="153" t="s">
        <v>146</v>
      </c>
      <c r="AH600" s="153">
        <v>0</v>
      </c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</row>
    <row r="601" spans="1:60" outlineLevel="1" x14ac:dyDescent="0.2">
      <c r="A601" s="160"/>
      <c r="B601" s="161"/>
      <c r="C601" s="195" t="s">
        <v>739</v>
      </c>
      <c r="D601" s="165"/>
      <c r="E601" s="166">
        <v>10.16</v>
      </c>
      <c r="F601" s="163"/>
      <c r="G601" s="163"/>
      <c r="H601" s="163"/>
      <c r="I601" s="163"/>
      <c r="J601" s="163"/>
      <c r="K601" s="163"/>
      <c r="L601" s="163"/>
      <c r="M601" s="163"/>
      <c r="N601" s="163"/>
      <c r="O601" s="163"/>
      <c r="P601" s="163"/>
      <c r="Q601" s="163"/>
      <c r="R601" s="163"/>
      <c r="S601" s="163"/>
      <c r="T601" s="163"/>
      <c r="U601" s="163"/>
      <c r="V601" s="163"/>
      <c r="W601" s="163"/>
      <c r="X601" s="153"/>
      <c r="Y601" s="153"/>
      <c r="Z601" s="153"/>
      <c r="AA601" s="153"/>
      <c r="AB601" s="153"/>
      <c r="AC601" s="153"/>
      <c r="AD601" s="153"/>
      <c r="AE601" s="153"/>
      <c r="AF601" s="153"/>
      <c r="AG601" s="153" t="s">
        <v>146</v>
      </c>
      <c r="AH601" s="153">
        <v>0</v>
      </c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</row>
    <row r="602" spans="1:60" ht="22.5" outlineLevel="1" x14ac:dyDescent="0.2">
      <c r="A602" s="176">
        <v>149</v>
      </c>
      <c r="B602" s="177" t="s">
        <v>740</v>
      </c>
      <c r="C602" s="194" t="s">
        <v>741</v>
      </c>
      <c r="D602" s="178" t="s">
        <v>152</v>
      </c>
      <c r="E602" s="179">
        <v>5.9700000000000006</v>
      </c>
      <c r="F602" s="180"/>
      <c r="G602" s="181">
        <f>ROUND(E602*F602,2)</f>
        <v>0</v>
      </c>
      <c r="H602" s="180"/>
      <c r="I602" s="181">
        <f>ROUND(E602*H602,2)</f>
        <v>0</v>
      </c>
      <c r="J602" s="180"/>
      <c r="K602" s="181">
        <f>ROUND(E602*J602,2)</f>
        <v>0</v>
      </c>
      <c r="L602" s="181">
        <v>21</v>
      </c>
      <c r="M602" s="181">
        <f>G602*(1+L602/100)</f>
        <v>0</v>
      </c>
      <c r="N602" s="181">
        <v>9.7000000000000005E-4</v>
      </c>
      <c r="O602" s="181">
        <f>ROUND(E602*N602,2)</f>
        <v>0.01</v>
      </c>
      <c r="P602" s="181">
        <v>0</v>
      </c>
      <c r="Q602" s="181">
        <f>ROUND(E602*P602,2)</f>
        <v>0</v>
      </c>
      <c r="R602" s="181" t="s">
        <v>702</v>
      </c>
      <c r="S602" s="181" t="s">
        <v>141</v>
      </c>
      <c r="T602" s="182" t="s">
        <v>141</v>
      </c>
      <c r="U602" s="163">
        <v>0.39</v>
      </c>
      <c r="V602" s="163">
        <f>ROUND(E602*U602,2)</f>
        <v>2.33</v>
      </c>
      <c r="W602" s="163"/>
      <c r="X602" s="153"/>
      <c r="Y602" s="153"/>
      <c r="Z602" s="153"/>
      <c r="AA602" s="153"/>
      <c r="AB602" s="153"/>
      <c r="AC602" s="153"/>
      <c r="AD602" s="153"/>
      <c r="AE602" s="153"/>
      <c r="AF602" s="153"/>
      <c r="AG602" s="153" t="s">
        <v>562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</row>
    <row r="603" spans="1:60" outlineLevel="1" x14ac:dyDescent="0.2">
      <c r="A603" s="160"/>
      <c r="B603" s="161"/>
      <c r="C603" s="195" t="s">
        <v>626</v>
      </c>
      <c r="D603" s="165"/>
      <c r="E603" s="166">
        <v>2.12</v>
      </c>
      <c r="F603" s="163"/>
      <c r="G603" s="163"/>
      <c r="H603" s="163"/>
      <c r="I603" s="163"/>
      <c r="J603" s="163"/>
      <c r="K603" s="163"/>
      <c r="L603" s="163"/>
      <c r="M603" s="163"/>
      <c r="N603" s="163"/>
      <c r="O603" s="163"/>
      <c r="P603" s="163"/>
      <c r="Q603" s="163"/>
      <c r="R603" s="163"/>
      <c r="S603" s="163"/>
      <c r="T603" s="163"/>
      <c r="U603" s="163"/>
      <c r="V603" s="163"/>
      <c r="W603" s="163"/>
      <c r="X603" s="153"/>
      <c r="Y603" s="153"/>
      <c r="Z603" s="153"/>
      <c r="AA603" s="153"/>
      <c r="AB603" s="153"/>
      <c r="AC603" s="153"/>
      <c r="AD603" s="153"/>
      <c r="AE603" s="153"/>
      <c r="AF603" s="153"/>
      <c r="AG603" s="153" t="s">
        <v>146</v>
      </c>
      <c r="AH603" s="153">
        <v>0</v>
      </c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</row>
    <row r="604" spans="1:60" outlineLevel="1" x14ac:dyDescent="0.2">
      <c r="A604" s="160"/>
      <c r="B604" s="161"/>
      <c r="C604" s="195" t="s">
        <v>742</v>
      </c>
      <c r="D604" s="165"/>
      <c r="E604" s="166">
        <v>3.85</v>
      </c>
      <c r="F604" s="163"/>
      <c r="G604" s="163"/>
      <c r="H604" s="163"/>
      <c r="I604" s="163"/>
      <c r="J604" s="163"/>
      <c r="K604" s="163"/>
      <c r="L604" s="163"/>
      <c r="M604" s="163"/>
      <c r="N604" s="163"/>
      <c r="O604" s="163"/>
      <c r="P604" s="163"/>
      <c r="Q604" s="163"/>
      <c r="R604" s="163"/>
      <c r="S604" s="163"/>
      <c r="T604" s="163"/>
      <c r="U604" s="163"/>
      <c r="V604" s="163"/>
      <c r="W604" s="163"/>
      <c r="X604" s="153"/>
      <c r="Y604" s="153"/>
      <c r="Z604" s="153"/>
      <c r="AA604" s="153"/>
      <c r="AB604" s="153"/>
      <c r="AC604" s="153"/>
      <c r="AD604" s="153"/>
      <c r="AE604" s="153"/>
      <c r="AF604" s="153"/>
      <c r="AG604" s="153" t="s">
        <v>146</v>
      </c>
      <c r="AH604" s="153">
        <v>0</v>
      </c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</row>
    <row r="605" spans="1:60" outlineLevel="1" x14ac:dyDescent="0.2">
      <c r="A605" s="176">
        <v>150</v>
      </c>
      <c r="B605" s="177" t="s">
        <v>743</v>
      </c>
      <c r="C605" s="194" t="s">
        <v>744</v>
      </c>
      <c r="D605" s="178" t="s">
        <v>139</v>
      </c>
      <c r="E605" s="179">
        <v>87.324600000000004</v>
      </c>
      <c r="F605" s="180"/>
      <c r="G605" s="181">
        <f>ROUND(E605*F605,2)</f>
        <v>0</v>
      </c>
      <c r="H605" s="180"/>
      <c r="I605" s="181">
        <f>ROUND(E605*H605,2)</f>
        <v>0</v>
      </c>
      <c r="J605" s="180"/>
      <c r="K605" s="181">
        <f>ROUND(E605*J605,2)</f>
        <v>0</v>
      </c>
      <c r="L605" s="181">
        <v>21</v>
      </c>
      <c r="M605" s="181">
        <f>G605*(1+L605/100)</f>
        <v>0</v>
      </c>
      <c r="N605" s="181">
        <v>0</v>
      </c>
      <c r="O605" s="181">
        <f>ROUND(E605*N605,2)</f>
        <v>0</v>
      </c>
      <c r="P605" s="181">
        <v>0</v>
      </c>
      <c r="Q605" s="181">
        <f>ROUND(E605*P605,2)</f>
        <v>0</v>
      </c>
      <c r="R605" s="181"/>
      <c r="S605" s="181" t="s">
        <v>284</v>
      </c>
      <c r="T605" s="182" t="s">
        <v>285</v>
      </c>
      <c r="U605" s="163">
        <v>0</v>
      </c>
      <c r="V605" s="163">
        <f>ROUND(E605*U605,2)</f>
        <v>0</v>
      </c>
      <c r="W605" s="163"/>
      <c r="X605" s="153"/>
      <c r="Y605" s="153"/>
      <c r="Z605" s="153"/>
      <c r="AA605" s="153"/>
      <c r="AB605" s="153"/>
      <c r="AC605" s="153"/>
      <c r="AD605" s="153"/>
      <c r="AE605" s="153"/>
      <c r="AF605" s="153"/>
      <c r="AG605" s="153" t="s">
        <v>290</v>
      </c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</row>
    <row r="606" spans="1:60" outlineLevel="1" x14ac:dyDescent="0.2">
      <c r="A606" s="160"/>
      <c r="B606" s="161"/>
      <c r="C606" s="195" t="s">
        <v>745</v>
      </c>
      <c r="D606" s="165"/>
      <c r="E606" s="166">
        <v>86.01</v>
      </c>
      <c r="F606" s="163"/>
      <c r="G606" s="163"/>
      <c r="H606" s="163"/>
      <c r="I606" s="163"/>
      <c r="J606" s="163"/>
      <c r="K606" s="163"/>
      <c r="L606" s="163"/>
      <c r="M606" s="163"/>
      <c r="N606" s="163"/>
      <c r="O606" s="163"/>
      <c r="P606" s="163"/>
      <c r="Q606" s="163"/>
      <c r="R606" s="163"/>
      <c r="S606" s="163"/>
      <c r="T606" s="163"/>
      <c r="U606" s="163"/>
      <c r="V606" s="163"/>
      <c r="W606" s="163"/>
      <c r="X606" s="153"/>
      <c r="Y606" s="153"/>
      <c r="Z606" s="153"/>
      <c r="AA606" s="153"/>
      <c r="AB606" s="153"/>
      <c r="AC606" s="153"/>
      <c r="AD606" s="153"/>
      <c r="AE606" s="153"/>
      <c r="AF606" s="153"/>
      <c r="AG606" s="153" t="s">
        <v>146</v>
      </c>
      <c r="AH606" s="153">
        <v>0</v>
      </c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</row>
    <row r="607" spans="1:60" outlineLevel="1" x14ac:dyDescent="0.2">
      <c r="A607" s="160"/>
      <c r="B607" s="161"/>
      <c r="C607" s="195" t="s">
        <v>746</v>
      </c>
      <c r="D607" s="165"/>
      <c r="E607" s="166">
        <v>1.31</v>
      </c>
      <c r="F607" s="163"/>
      <c r="G607" s="163"/>
      <c r="H607" s="163"/>
      <c r="I607" s="163"/>
      <c r="J607" s="163"/>
      <c r="K607" s="163"/>
      <c r="L607" s="163"/>
      <c r="M607" s="163"/>
      <c r="N607" s="163"/>
      <c r="O607" s="163"/>
      <c r="P607" s="163"/>
      <c r="Q607" s="163"/>
      <c r="R607" s="163"/>
      <c r="S607" s="163"/>
      <c r="T607" s="163"/>
      <c r="U607" s="163"/>
      <c r="V607" s="163"/>
      <c r="W607" s="163"/>
      <c r="X607" s="153"/>
      <c r="Y607" s="153"/>
      <c r="Z607" s="153"/>
      <c r="AA607" s="153"/>
      <c r="AB607" s="153"/>
      <c r="AC607" s="153"/>
      <c r="AD607" s="153"/>
      <c r="AE607" s="153"/>
      <c r="AF607" s="153"/>
      <c r="AG607" s="153" t="s">
        <v>146</v>
      </c>
      <c r="AH607" s="153">
        <v>0</v>
      </c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</row>
    <row r="608" spans="1:60" outlineLevel="1" x14ac:dyDescent="0.2">
      <c r="A608" s="185">
        <v>151</v>
      </c>
      <c r="B608" s="186" t="s">
        <v>747</v>
      </c>
      <c r="C608" s="199" t="s">
        <v>748</v>
      </c>
      <c r="D608" s="187" t="s">
        <v>208</v>
      </c>
      <c r="E608" s="188">
        <v>0.41420000000000001</v>
      </c>
      <c r="F608" s="189"/>
      <c r="G608" s="190">
        <f>ROUND(E608*F608,2)</f>
        <v>0</v>
      </c>
      <c r="H608" s="189"/>
      <c r="I608" s="190">
        <f>ROUND(E608*H608,2)</f>
        <v>0</v>
      </c>
      <c r="J608" s="189"/>
      <c r="K608" s="190">
        <f>ROUND(E608*J608,2)</f>
        <v>0</v>
      </c>
      <c r="L608" s="190">
        <v>21</v>
      </c>
      <c r="M608" s="190">
        <f>G608*(1+L608/100)</f>
        <v>0</v>
      </c>
      <c r="N608" s="190">
        <v>0</v>
      </c>
      <c r="O608" s="190">
        <f>ROUND(E608*N608,2)</f>
        <v>0</v>
      </c>
      <c r="P608" s="190">
        <v>0</v>
      </c>
      <c r="Q608" s="190">
        <f>ROUND(E608*P608,2)</f>
        <v>0</v>
      </c>
      <c r="R608" s="190" t="s">
        <v>702</v>
      </c>
      <c r="S608" s="190" t="s">
        <v>141</v>
      </c>
      <c r="T608" s="191" t="s">
        <v>141</v>
      </c>
      <c r="U608" s="163">
        <v>1.5980000000000001</v>
      </c>
      <c r="V608" s="163">
        <f>ROUND(E608*U608,2)</f>
        <v>0.66</v>
      </c>
      <c r="W608" s="163"/>
      <c r="X608" s="153"/>
      <c r="Y608" s="153"/>
      <c r="Z608" s="153"/>
      <c r="AA608" s="153"/>
      <c r="AB608" s="153"/>
      <c r="AC608" s="153"/>
      <c r="AD608" s="153"/>
      <c r="AE608" s="153"/>
      <c r="AF608" s="153"/>
      <c r="AG608" s="153" t="s">
        <v>557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</row>
    <row r="609" spans="1:60" x14ac:dyDescent="0.2">
      <c r="A609" s="170" t="s">
        <v>135</v>
      </c>
      <c r="B609" s="171" t="s">
        <v>101</v>
      </c>
      <c r="C609" s="193" t="s">
        <v>102</v>
      </c>
      <c r="D609" s="172"/>
      <c r="E609" s="173"/>
      <c r="F609" s="174"/>
      <c r="G609" s="174">
        <f>SUMIF(AG610:AG611,"&lt;&gt;NOR",G610:G611)</f>
        <v>0</v>
      </c>
      <c r="H609" s="174"/>
      <c r="I609" s="174">
        <f>SUM(I610:I611)</f>
        <v>0</v>
      </c>
      <c r="J609" s="174"/>
      <c r="K609" s="174">
        <f>SUM(K610:K611)</f>
        <v>0</v>
      </c>
      <c r="L609" s="174"/>
      <c r="M609" s="174">
        <f>SUM(M610:M611)</f>
        <v>0</v>
      </c>
      <c r="N609" s="174"/>
      <c r="O609" s="174">
        <f>SUM(O610:O611)</f>
        <v>0</v>
      </c>
      <c r="P609" s="174"/>
      <c r="Q609" s="174">
        <f>SUM(Q610:Q611)</f>
        <v>0</v>
      </c>
      <c r="R609" s="174"/>
      <c r="S609" s="174"/>
      <c r="T609" s="175"/>
      <c r="U609" s="169"/>
      <c r="V609" s="169">
        <f>SUM(V610:V611)</f>
        <v>0</v>
      </c>
      <c r="W609" s="169"/>
      <c r="AG609" t="s">
        <v>136</v>
      </c>
    </row>
    <row r="610" spans="1:60" ht="22.5" outlineLevel="1" x14ac:dyDescent="0.2">
      <c r="A610" s="176">
        <v>152</v>
      </c>
      <c r="B610" s="177" t="s">
        <v>749</v>
      </c>
      <c r="C610" s="194" t="s">
        <v>786</v>
      </c>
      <c r="D610" s="178" t="s">
        <v>139</v>
      </c>
      <c r="E610" s="179">
        <v>50</v>
      </c>
      <c r="F610" s="180"/>
      <c r="G610" s="181">
        <f>ROUND(E610*F610,2)</f>
        <v>0</v>
      </c>
      <c r="H610" s="180"/>
      <c r="I610" s="181">
        <f>ROUND(E610*H610,2)</f>
        <v>0</v>
      </c>
      <c r="J610" s="180"/>
      <c r="K610" s="181">
        <f>ROUND(E610*J610,2)</f>
        <v>0</v>
      </c>
      <c r="L610" s="181">
        <v>21</v>
      </c>
      <c r="M610" s="181">
        <f>G610*(1+L610/100)</f>
        <v>0</v>
      </c>
      <c r="N610" s="181">
        <v>0</v>
      </c>
      <c r="O610" s="181">
        <f>ROUND(E610*N610,2)</f>
        <v>0</v>
      </c>
      <c r="P610" s="181">
        <v>0</v>
      </c>
      <c r="Q610" s="181">
        <f>ROUND(E610*P610,2)</f>
        <v>0</v>
      </c>
      <c r="R610" s="181"/>
      <c r="S610" s="181" t="s">
        <v>284</v>
      </c>
      <c r="T610" s="182" t="s">
        <v>285</v>
      </c>
      <c r="U610" s="163">
        <v>0</v>
      </c>
      <c r="V610" s="163">
        <f>ROUND(E610*U610,2)</f>
        <v>0</v>
      </c>
      <c r="W610" s="163"/>
      <c r="X610" s="153"/>
      <c r="Y610" s="153"/>
      <c r="Z610" s="153"/>
      <c r="AA610" s="153"/>
      <c r="AB610" s="153"/>
      <c r="AC610" s="153"/>
      <c r="AD610" s="153"/>
      <c r="AE610" s="153"/>
      <c r="AF610" s="153"/>
      <c r="AG610" s="153" t="s">
        <v>562</v>
      </c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</row>
    <row r="611" spans="1:60" outlineLevel="1" x14ac:dyDescent="0.2">
      <c r="A611" s="160"/>
      <c r="B611" s="161"/>
      <c r="C611" s="195" t="s">
        <v>750</v>
      </c>
      <c r="D611" s="165"/>
      <c r="E611" s="166">
        <v>50</v>
      </c>
      <c r="F611" s="163"/>
      <c r="G611" s="163"/>
      <c r="H611" s="163"/>
      <c r="I611" s="163"/>
      <c r="J611" s="163"/>
      <c r="K611" s="163"/>
      <c r="L611" s="163"/>
      <c r="M611" s="163"/>
      <c r="N611" s="163"/>
      <c r="O611" s="163"/>
      <c r="P611" s="163"/>
      <c r="Q611" s="163"/>
      <c r="R611" s="163"/>
      <c r="S611" s="163"/>
      <c r="T611" s="163"/>
      <c r="U611" s="163"/>
      <c r="V611" s="163"/>
      <c r="W611" s="163"/>
      <c r="X611" s="153"/>
      <c r="Y611" s="153"/>
      <c r="Z611" s="153"/>
      <c r="AA611" s="153"/>
      <c r="AB611" s="153"/>
      <c r="AC611" s="153"/>
      <c r="AD611" s="153"/>
      <c r="AE611" s="153"/>
      <c r="AF611" s="153"/>
      <c r="AG611" s="153" t="s">
        <v>146</v>
      </c>
      <c r="AH611" s="153">
        <v>0</v>
      </c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</row>
    <row r="612" spans="1:60" x14ac:dyDescent="0.2">
      <c r="A612" s="170" t="s">
        <v>135</v>
      </c>
      <c r="B612" s="171" t="s">
        <v>103</v>
      </c>
      <c r="C612" s="193" t="s">
        <v>104</v>
      </c>
      <c r="D612" s="172"/>
      <c r="E612" s="173"/>
      <c r="F612" s="174"/>
      <c r="G612" s="174">
        <f>SUMIF(AG613:AG621,"&lt;&gt;NOR",G613:G621)</f>
        <v>0</v>
      </c>
      <c r="H612" s="174"/>
      <c r="I612" s="174">
        <f>SUM(I613:I621)</f>
        <v>0</v>
      </c>
      <c r="J612" s="174"/>
      <c r="K612" s="174">
        <f>SUM(K613:K621)</f>
        <v>0</v>
      </c>
      <c r="L612" s="174"/>
      <c r="M612" s="174">
        <f>SUM(M613:M621)</f>
        <v>0</v>
      </c>
      <c r="N612" s="174"/>
      <c r="O612" s="174">
        <f>SUM(O613:O621)</f>
        <v>0.04</v>
      </c>
      <c r="P612" s="174"/>
      <c r="Q612" s="174">
        <f>SUM(Q613:Q621)</f>
        <v>0</v>
      </c>
      <c r="R612" s="174"/>
      <c r="S612" s="174"/>
      <c r="T612" s="175"/>
      <c r="U612" s="169"/>
      <c r="V612" s="169">
        <f>SUM(V613:V621)</f>
        <v>19.689999999999998</v>
      </c>
      <c r="W612" s="169"/>
      <c r="AG612" t="s">
        <v>136</v>
      </c>
    </row>
    <row r="613" spans="1:60" outlineLevel="1" x14ac:dyDescent="0.2">
      <c r="A613" s="176">
        <v>153</v>
      </c>
      <c r="B613" s="177" t="s">
        <v>751</v>
      </c>
      <c r="C613" s="194" t="s">
        <v>752</v>
      </c>
      <c r="D613" s="178" t="s">
        <v>139</v>
      </c>
      <c r="E613" s="179">
        <v>146.54600000000002</v>
      </c>
      <c r="F613" s="180"/>
      <c r="G613" s="181">
        <f>ROUND(E613*F613,2)</f>
        <v>0</v>
      </c>
      <c r="H613" s="180"/>
      <c r="I613" s="181">
        <f>ROUND(E613*H613,2)</f>
        <v>0</v>
      </c>
      <c r="J613" s="180"/>
      <c r="K613" s="181">
        <f>ROUND(E613*J613,2)</f>
        <v>0</v>
      </c>
      <c r="L613" s="181">
        <v>21</v>
      </c>
      <c r="M613" s="181">
        <f>G613*(1+L613/100)</f>
        <v>0</v>
      </c>
      <c r="N613" s="181">
        <v>7.0000000000000007E-5</v>
      </c>
      <c r="O613" s="181">
        <f>ROUND(E613*N613,2)</f>
        <v>0.01</v>
      </c>
      <c r="P613" s="181">
        <v>0</v>
      </c>
      <c r="Q613" s="181">
        <f>ROUND(E613*P613,2)</f>
        <v>0</v>
      </c>
      <c r="R613" s="181" t="s">
        <v>753</v>
      </c>
      <c r="S613" s="181" t="s">
        <v>141</v>
      </c>
      <c r="T613" s="182" t="s">
        <v>141</v>
      </c>
      <c r="U613" s="163">
        <v>3.2480000000000002E-2</v>
      </c>
      <c r="V613" s="163">
        <f>ROUND(E613*U613,2)</f>
        <v>4.76</v>
      </c>
      <c r="W613" s="163"/>
      <c r="X613" s="153"/>
      <c r="Y613" s="153"/>
      <c r="Z613" s="153"/>
      <c r="AA613" s="153"/>
      <c r="AB613" s="153"/>
      <c r="AC613" s="153"/>
      <c r="AD613" s="153"/>
      <c r="AE613" s="153"/>
      <c r="AF613" s="153"/>
      <c r="AG613" s="153" t="s">
        <v>562</v>
      </c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</row>
    <row r="614" spans="1:60" outlineLevel="1" x14ac:dyDescent="0.2">
      <c r="A614" s="160"/>
      <c r="B614" s="161"/>
      <c r="C614" s="195" t="s">
        <v>754</v>
      </c>
      <c r="D614" s="165"/>
      <c r="E614" s="166">
        <v>63.958500000000001</v>
      </c>
      <c r="F614" s="163"/>
      <c r="G614" s="163"/>
      <c r="H614" s="163"/>
      <c r="I614" s="163"/>
      <c r="J614" s="163"/>
      <c r="K614" s="163"/>
      <c r="L614" s="163"/>
      <c r="M614" s="163"/>
      <c r="N614" s="163"/>
      <c r="O614" s="163"/>
      <c r="P614" s="163"/>
      <c r="Q614" s="163"/>
      <c r="R614" s="163"/>
      <c r="S614" s="163"/>
      <c r="T614" s="163"/>
      <c r="U614" s="163"/>
      <c r="V614" s="163"/>
      <c r="W614" s="163"/>
      <c r="X614" s="153"/>
      <c r="Y614" s="153"/>
      <c r="Z614" s="153"/>
      <c r="AA614" s="153"/>
      <c r="AB614" s="153"/>
      <c r="AC614" s="153"/>
      <c r="AD614" s="153"/>
      <c r="AE614" s="153"/>
      <c r="AF614" s="153"/>
      <c r="AG614" s="153" t="s">
        <v>146</v>
      </c>
      <c r="AH614" s="153">
        <v>0</v>
      </c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</row>
    <row r="615" spans="1:60" outlineLevel="1" x14ac:dyDescent="0.2">
      <c r="A615" s="160"/>
      <c r="B615" s="161"/>
      <c r="C615" s="195" t="s">
        <v>755</v>
      </c>
      <c r="D615" s="165"/>
      <c r="E615" s="166">
        <v>47.118750000000006</v>
      </c>
      <c r="F615" s="163"/>
      <c r="G615" s="163"/>
      <c r="H615" s="163"/>
      <c r="I615" s="163"/>
      <c r="J615" s="163"/>
      <c r="K615" s="163"/>
      <c r="L615" s="163"/>
      <c r="M615" s="163"/>
      <c r="N615" s="163"/>
      <c r="O615" s="163"/>
      <c r="P615" s="163"/>
      <c r="Q615" s="163"/>
      <c r="R615" s="163"/>
      <c r="S615" s="163"/>
      <c r="T615" s="163"/>
      <c r="U615" s="163"/>
      <c r="V615" s="163"/>
      <c r="W615" s="163"/>
      <c r="X615" s="153"/>
      <c r="Y615" s="153"/>
      <c r="Z615" s="153"/>
      <c r="AA615" s="153"/>
      <c r="AB615" s="153"/>
      <c r="AC615" s="153"/>
      <c r="AD615" s="153"/>
      <c r="AE615" s="153"/>
      <c r="AF615" s="153"/>
      <c r="AG615" s="153" t="s">
        <v>146</v>
      </c>
      <c r="AH615" s="153">
        <v>0</v>
      </c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</row>
    <row r="616" spans="1:60" outlineLevel="1" x14ac:dyDescent="0.2">
      <c r="A616" s="160"/>
      <c r="B616" s="161"/>
      <c r="C616" s="195" t="s">
        <v>756</v>
      </c>
      <c r="D616" s="165"/>
      <c r="E616" s="166">
        <v>20</v>
      </c>
      <c r="F616" s="163"/>
      <c r="G616" s="163"/>
      <c r="H616" s="163"/>
      <c r="I616" s="163"/>
      <c r="J616" s="163"/>
      <c r="K616" s="163"/>
      <c r="L616" s="163"/>
      <c r="M616" s="163"/>
      <c r="N616" s="163"/>
      <c r="O616" s="163"/>
      <c r="P616" s="163"/>
      <c r="Q616" s="163"/>
      <c r="R616" s="163"/>
      <c r="S616" s="163"/>
      <c r="T616" s="163"/>
      <c r="U616" s="163"/>
      <c r="V616" s="163"/>
      <c r="W616" s="163"/>
      <c r="X616" s="153"/>
      <c r="Y616" s="153"/>
      <c r="Z616" s="153"/>
      <c r="AA616" s="153"/>
      <c r="AB616" s="153"/>
      <c r="AC616" s="153"/>
      <c r="AD616" s="153"/>
      <c r="AE616" s="153"/>
      <c r="AF616" s="153"/>
      <c r="AG616" s="153" t="s">
        <v>146</v>
      </c>
      <c r="AH616" s="153">
        <v>0</v>
      </c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</row>
    <row r="617" spans="1:60" outlineLevel="1" x14ac:dyDescent="0.2">
      <c r="A617" s="160"/>
      <c r="B617" s="161"/>
      <c r="C617" s="195" t="s">
        <v>757</v>
      </c>
      <c r="D617" s="165"/>
      <c r="E617" s="166">
        <v>6.1050000000000004</v>
      </c>
      <c r="F617" s="163"/>
      <c r="G617" s="163"/>
      <c r="H617" s="163"/>
      <c r="I617" s="163"/>
      <c r="J617" s="163"/>
      <c r="K617" s="163"/>
      <c r="L617" s="163"/>
      <c r="M617" s="163"/>
      <c r="N617" s="163"/>
      <c r="O617" s="163"/>
      <c r="P617" s="163"/>
      <c r="Q617" s="163"/>
      <c r="R617" s="163"/>
      <c r="S617" s="163"/>
      <c r="T617" s="163"/>
      <c r="U617" s="163"/>
      <c r="V617" s="163"/>
      <c r="W617" s="163"/>
      <c r="X617" s="153"/>
      <c r="Y617" s="153"/>
      <c r="Z617" s="153"/>
      <c r="AA617" s="153"/>
      <c r="AB617" s="153"/>
      <c r="AC617" s="153"/>
      <c r="AD617" s="153"/>
      <c r="AE617" s="153"/>
      <c r="AF617" s="153"/>
      <c r="AG617" s="153" t="s">
        <v>146</v>
      </c>
      <c r="AH617" s="153">
        <v>0</v>
      </c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</row>
    <row r="618" spans="1:60" outlineLevel="1" x14ac:dyDescent="0.2">
      <c r="A618" s="160"/>
      <c r="B618" s="161"/>
      <c r="C618" s="195" t="s">
        <v>758</v>
      </c>
      <c r="D618" s="165"/>
      <c r="E618" s="166">
        <v>2.9452500000000001</v>
      </c>
      <c r="F618" s="163"/>
      <c r="G618" s="163"/>
      <c r="H618" s="163"/>
      <c r="I618" s="163"/>
      <c r="J618" s="163"/>
      <c r="K618" s="163"/>
      <c r="L618" s="163"/>
      <c r="M618" s="163"/>
      <c r="N618" s="163"/>
      <c r="O618" s="163"/>
      <c r="P618" s="163"/>
      <c r="Q618" s="163"/>
      <c r="R618" s="163"/>
      <c r="S618" s="163"/>
      <c r="T618" s="163"/>
      <c r="U618" s="163"/>
      <c r="V618" s="163"/>
      <c r="W618" s="163"/>
      <c r="X618" s="153"/>
      <c r="Y618" s="153"/>
      <c r="Z618" s="153"/>
      <c r="AA618" s="153"/>
      <c r="AB618" s="153"/>
      <c r="AC618" s="153"/>
      <c r="AD618" s="153"/>
      <c r="AE618" s="153"/>
      <c r="AF618" s="153"/>
      <c r="AG618" s="153" t="s">
        <v>146</v>
      </c>
      <c r="AH618" s="153">
        <v>0</v>
      </c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53"/>
      <c r="BB618" s="153"/>
      <c r="BC618" s="153"/>
      <c r="BD618" s="153"/>
      <c r="BE618" s="153"/>
      <c r="BF618" s="153"/>
      <c r="BG618" s="153"/>
      <c r="BH618" s="153"/>
    </row>
    <row r="619" spans="1:60" outlineLevel="1" x14ac:dyDescent="0.2">
      <c r="A619" s="160"/>
      <c r="B619" s="161"/>
      <c r="C619" s="195" t="s">
        <v>759</v>
      </c>
      <c r="D619" s="165"/>
      <c r="E619" s="166">
        <v>6.4185000000000008</v>
      </c>
      <c r="F619" s="163"/>
      <c r="G619" s="163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  <c r="T619" s="163"/>
      <c r="U619" s="163"/>
      <c r="V619" s="163"/>
      <c r="W619" s="163"/>
      <c r="X619" s="153"/>
      <c r="Y619" s="153"/>
      <c r="Z619" s="153"/>
      <c r="AA619" s="153"/>
      <c r="AB619" s="153"/>
      <c r="AC619" s="153"/>
      <c r="AD619" s="153"/>
      <c r="AE619" s="153"/>
      <c r="AF619" s="153"/>
      <c r="AG619" s="153" t="s">
        <v>146</v>
      </c>
      <c r="AH619" s="153">
        <v>0</v>
      </c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</row>
    <row r="620" spans="1:60" outlineLevel="1" x14ac:dyDescent="0.2">
      <c r="A620" s="176">
        <v>154</v>
      </c>
      <c r="B620" s="177" t="s">
        <v>760</v>
      </c>
      <c r="C620" s="194" t="s">
        <v>761</v>
      </c>
      <c r="D620" s="178" t="s">
        <v>139</v>
      </c>
      <c r="E620" s="179">
        <v>146.54600000000002</v>
      </c>
      <c r="F620" s="180"/>
      <c r="G620" s="181">
        <f>ROUND(E620*F620,2)</f>
        <v>0</v>
      </c>
      <c r="H620" s="180"/>
      <c r="I620" s="181">
        <f>ROUND(E620*H620,2)</f>
        <v>0</v>
      </c>
      <c r="J620" s="180"/>
      <c r="K620" s="181">
        <f>ROUND(E620*J620,2)</f>
        <v>0</v>
      </c>
      <c r="L620" s="181">
        <v>21</v>
      </c>
      <c r="M620" s="181">
        <f>G620*(1+L620/100)</f>
        <v>0</v>
      </c>
      <c r="N620" s="181">
        <v>2.2000000000000001E-4</v>
      </c>
      <c r="O620" s="181">
        <f>ROUND(E620*N620,2)</f>
        <v>0.03</v>
      </c>
      <c r="P620" s="181">
        <v>0</v>
      </c>
      <c r="Q620" s="181">
        <f>ROUND(E620*P620,2)</f>
        <v>0</v>
      </c>
      <c r="R620" s="181" t="s">
        <v>753</v>
      </c>
      <c r="S620" s="181" t="s">
        <v>141</v>
      </c>
      <c r="T620" s="182" t="s">
        <v>141</v>
      </c>
      <c r="U620" s="163">
        <v>0.10191</v>
      </c>
      <c r="V620" s="163">
        <f>ROUND(E620*U620,2)</f>
        <v>14.93</v>
      </c>
      <c r="W620" s="163"/>
      <c r="X620" s="153"/>
      <c r="Y620" s="153"/>
      <c r="Z620" s="153"/>
      <c r="AA620" s="153"/>
      <c r="AB620" s="153"/>
      <c r="AC620" s="153"/>
      <c r="AD620" s="153"/>
      <c r="AE620" s="153"/>
      <c r="AF620" s="153"/>
      <c r="AG620" s="153" t="s">
        <v>562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</row>
    <row r="621" spans="1:60" outlineLevel="1" x14ac:dyDescent="0.2">
      <c r="A621" s="160"/>
      <c r="B621" s="161"/>
      <c r="C621" s="195" t="s">
        <v>762</v>
      </c>
      <c r="D621" s="165"/>
      <c r="E621" s="166">
        <v>146.54600000000002</v>
      </c>
      <c r="F621" s="163"/>
      <c r="G621" s="163"/>
      <c r="H621" s="163"/>
      <c r="I621" s="163"/>
      <c r="J621" s="163"/>
      <c r="K621" s="163"/>
      <c r="L621" s="163"/>
      <c r="M621" s="163"/>
      <c r="N621" s="163"/>
      <c r="O621" s="163"/>
      <c r="P621" s="163"/>
      <c r="Q621" s="163"/>
      <c r="R621" s="163"/>
      <c r="S621" s="163"/>
      <c r="T621" s="163"/>
      <c r="U621" s="163"/>
      <c r="V621" s="163"/>
      <c r="W621" s="163"/>
      <c r="X621" s="153"/>
      <c r="Y621" s="153"/>
      <c r="Z621" s="153"/>
      <c r="AA621" s="153"/>
      <c r="AB621" s="153"/>
      <c r="AC621" s="153"/>
      <c r="AD621" s="153"/>
      <c r="AE621" s="153"/>
      <c r="AF621" s="153"/>
      <c r="AG621" s="153" t="s">
        <v>146</v>
      </c>
      <c r="AH621" s="153">
        <v>0</v>
      </c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</row>
    <row r="622" spans="1:60" x14ac:dyDescent="0.2">
      <c r="A622" s="170" t="s">
        <v>135</v>
      </c>
      <c r="B622" s="171" t="s">
        <v>105</v>
      </c>
      <c r="C622" s="193" t="s">
        <v>106</v>
      </c>
      <c r="D622" s="172"/>
      <c r="E622" s="173"/>
      <c r="F622" s="174"/>
      <c r="G622" s="174">
        <f>SUMIF(AG623:AG629,"&lt;&gt;NOR",G623:G629)</f>
        <v>0</v>
      </c>
      <c r="H622" s="174"/>
      <c r="I622" s="174">
        <f>SUM(I623:I629)</f>
        <v>0</v>
      </c>
      <c r="J622" s="174"/>
      <c r="K622" s="174">
        <f>SUM(K623:K629)</f>
        <v>0</v>
      </c>
      <c r="L622" s="174"/>
      <c r="M622" s="174">
        <f>SUM(M623:M629)</f>
        <v>0</v>
      </c>
      <c r="N622" s="174"/>
      <c r="O622" s="174">
        <f>SUM(O623:O629)</f>
        <v>0</v>
      </c>
      <c r="P622" s="174"/>
      <c r="Q622" s="174">
        <f>SUM(Q623:Q629)</f>
        <v>0</v>
      </c>
      <c r="R622" s="174"/>
      <c r="S622" s="174"/>
      <c r="T622" s="175"/>
      <c r="U622" s="169"/>
      <c r="V622" s="169">
        <f>SUM(V623:V629)</f>
        <v>177.43</v>
      </c>
      <c r="W622" s="169"/>
      <c r="AG622" t="s">
        <v>136</v>
      </c>
    </row>
    <row r="623" spans="1:60" ht="22.5" outlineLevel="1" x14ac:dyDescent="0.2">
      <c r="A623" s="176">
        <v>155</v>
      </c>
      <c r="B623" s="177" t="s">
        <v>763</v>
      </c>
      <c r="C623" s="194" t="s">
        <v>764</v>
      </c>
      <c r="D623" s="178" t="s">
        <v>208</v>
      </c>
      <c r="E623" s="179">
        <v>85.468030000000013</v>
      </c>
      <c r="F623" s="180"/>
      <c r="G623" s="181">
        <f>ROUND(E623*F623,2)</f>
        <v>0</v>
      </c>
      <c r="H623" s="180"/>
      <c r="I623" s="181">
        <f>ROUND(E623*H623,2)</f>
        <v>0</v>
      </c>
      <c r="J623" s="180"/>
      <c r="K623" s="181">
        <f>ROUND(E623*J623,2)</f>
        <v>0</v>
      </c>
      <c r="L623" s="181">
        <v>21</v>
      </c>
      <c r="M623" s="181">
        <f>G623*(1+L623/100)</f>
        <v>0</v>
      </c>
      <c r="N623" s="181">
        <v>0</v>
      </c>
      <c r="O623" s="181">
        <f>ROUND(E623*N623,2)</f>
        <v>0</v>
      </c>
      <c r="P623" s="181">
        <v>0</v>
      </c>
      <c r="Q623" s="181">
        <f>ROUND(E623*P623,2)</f>
        <v>0</v>
      </c>
      <c r="R623" s="181" t="s">
        <v>765</v>
      </c>
      <c r="S623" s="181" t="s">
        <v>141</v>
      </c>
      <c r="T623" s="182" t="s">
        <v>141</v>
      </c>
      <c r="U623" s="163">
        <v>0.63800000000000001</v>
      </c>
      <c r="V623" s="163">
        <f>ROUND(E623*U623,2)</f>
        <v>54.53</v>
      </c>
      <c r="W623" s="163"/>
      <c r="X623" s="153"/>
      <c r="Y623" s="153"/>
      <c r="Z623" s="153"/>
      <c r="AA623" s="153"/>
      <c r="AB623" s="153"/>
      <c r="AC623" s="153"/>
      <c r="AD623" s="153"/>
      <c r="AE623" s="153"/>
      <c r="AF623" s="153"/>
      <c r="AG623" s="153" t="s">
        <v>766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</row>
    <row r="624" spans="1:60" ht="22.5" outlineLevel="1" x14ac:dyDescent="0.2">
      <c r="A624" s="160"/>
      <c r="B624" s="161"/>
      <c r="C624" s="253" t="s">
        <v>767</v>
      </c>
      <c r="D624" s="254"/>
      <c r="E624" s="254"/>
      <c r="F624" s="254"/>
      <c r="G624" s="254"/>
      <c r="H624" s="163"/>
      <c r="I624" s="163"/>
      <c r="J624" s="163"/>
      <c r="K624" s="163"/>
      <c r="L624" s="163"/>
      <c r="M624" s="163"/>
      <c r="N624" s="163"/>
      <c r="O624" s="163"/>
      <c r="P624" s="163"/>
      <c r="Q624" s="163"/>
      <c r="R624" s="163"/>
      <c r="S624" s="163"/>
      <c r="T624" s="163"/>
      <c r="U624" s="163"/>
      <c r="V624" s="163"/>
      <c r="W624" s="163"/>
      <c r="X624" s="153"/>
      <c r="Y624" s="153"/>
      <c r="Z624" s="153"/>
      <c r="AA624" s="153"/>
      <c r="AB624" s="153"/>
      <c r="AC624" s="153"/>
      <c r="AD624" s="153"/>
      <c r="AE624" s="153"/>
      <c r="AF624" s="153"/>
      <c r="AG624" s="153" t="s">
        <v>144</v>
      </c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83" t="str">
        <f>C624</f>
        <v>se složením a hrubým urovnáním nebo s přeložením na jiný dopravní prostředek kromě lodi, vč. příplatku za každých dalších i započatých 1000 m přes 1000 m,</v>
      </c>
      <c r="BB624" s="153"/>
      <c r="BC624" s="153"/>
      <c r="BD624" s="153"/>
      <c r="BE624" s="153"/>
      <c r="BF624" s="153"/>
      <c r="BG624" s="153"/>
      <c r="BH624" s="153"/>
    </row>
    <row r="625" spans="1:60" outlineLevel="1" x14ac:dyDescent="0.2">
      <c r="A625" s="185">
        <v>156</v>
      </c>
      <c r="B625" s="186" t="s">
        <v>768</v>
      </c>
      <c r="C625" s="199" t="s">
        <v>769</v>
      </c>
      <c r="D625" s="187" t="s">
        <v>208</v>
      </c>
      <c r="E625" s="188">
        <v>85.468030000000013</v>
      </c>
      <c r="F625" s="189"/>
      <c r="G625" s="190">
        <f>ROUND(E625*F625,2)</f>
        <v>0</v>
      </c>
      <c r="H625" s="189"/>
      <c r="I625" s="190">
        <f>ROUND(E625*H625,2)</f>
        <v>0</v>
      </c>
      <c r="J625" s="189"/>
      <c r="K625" s="190">
        <f>ROUND(E625*J625,2)</f>
        <v>0</v>
      </c>
      <c r="L625" s="190">
        <v>21</v>
      </c>
      <c r="M625" s="190">
        <f>G625*(1+L625/100)</f>
        <v>0</v>
      </c>
      <c r="N625" s="190">
        <v>0</v>
      </c>
      <c r="O625" s="190">
        <f>ROUND(E625*N625,2)</f>
        <v>0</v>
      </c>
      <c r="P625" s="190">
        <v>0</v>
      </c>
      <c r="Q625" s="190">
        <f>ROUND(E625*P625,2)</f>
        <v>0</v>
      </c>
      <c r="R625" s="190" t="s">
        <v>466</v>
      </c>
      <c r="S625" s="190" t="s">
        <v>141</v>
      </c>
      <c r="T625" s="191" t="s">
        <v>141</v>
      </c>
      <c r="U625" s="163">
        <v>0.49000000000000005</v>
      </c>
      <c r="V625" s="163">
        <f>ROUND(E625*U625,2)</f>
        <v>41.88</v>
      </c>
      <c r="W625" s="163"/>
      <c r="X625" s="153"/>
      <c r="Y625" s="153"/>
      <c r="Z625" s="153"/>
      <c r="AA625" s="153"/>
      <c r="AB625" s="153"/>
      <c r="AC625" s="153"/>
      <c r="AD625" s="153"/>
      <c r="AE625" s="153"/>
      <c r="AF625" s="153"/>
      <c r="AG625" s="153" t="s">
        <v>766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</row>
    <row r="626" spans="1:60" outlineLevel="1" x14ac:dyDescent="0.2">
      <c r="A626" s="185">
        <v>157</v>
      </c>
      <c r="B626" s="186" t="s">
        <v>770</v>
      </c>
      <c r="C626" s="199" t="s">
        <v>771</v>
      </c>
      <c r="D626" s="187" t="s">
        <v>208</v>
      </c>
      <c r="E626" s="188">
        <v>85.468030000000013</v>
      </c>
      <c r="F626" s="189"/>
      <c r="G626" s="190">
        <f>ROUND(E626*F626,2)</f>
        <v>0</v>
      </c>
      <c r="H626" s="189"/>
      <c r="I626" s="190">
        <f>ROUND(E626*H626,2)</f>
        <v>0</v>
      </c>
      <c r="J626" s="189"/>
      <c r="K626" s="190">
        <f>ROUND(E626*J626,2)</f>
        <v>0</v>
      </c>
      <c r="L626" s="190">
        <v>21</v>
      </c>
      <c r="M626" s="190">
        <f>G626*(1+L626/100)</f>
        <v>0</v>
      </c>
      <c r="N626" s="190">
        <v>0</v>
      </c>
      <c r="O626" s="190">
        <f>ROUND(E626*N626,2)</f>
        <v>0</v>
      </c>
      <c r="P626" s="190">
        <v>0</v>
      </c>
      <c r="Q626" s="190">
        <f>ROUND(E626*P626,2)</f>
        <v>0</v>
      </c>
      <c r="R626" s="190" t="s">
        <v>466</v>
      </c>
      <c r="S626" s="190" t="s">
        <v>141</v>
      </c>
      <c r="T626" s="191" t="s">
        <v>141</v>
      </c>
      <c r="U626" s="163">
        <v>0.94200000000000006</v>
      </c>
      <c r="V626" s="163">
        <f>ROUND(E626*U626,2)</f>
        <v>80.510000000000005</v>
      </c>
      <c r="W626" s="163"/>
      <c r="X626" s="153"/>
      <c r="Y626" s="153"/>
      <c r="Z626" s="153"/>
      <c r="AA626" s="153"/>
      <c r="AB626" s="153"/>
      <c r="AC626" s="153"/>
      <c r="AD626" s="153"/>
      <c r="AE626" s="153"/>
      <c r="AF626" s="153"/>
      <c r="AG626" s="153" t="s">
        <v>766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</row>
    <row r="627" spans="1:60" outlineLevel="1" x14ac:dyDescent="0.2">
      <c r="A627" s="185">
        <v>158</v>
      </c>
      <c r="B627" s="186" t="s">
        <v>772</v>
      </c>
      <c r="C627" s="199" t="s">
        <v>773</v>
      </c>
      <c r="D627" s="187" t="s">
        <v>208</v>
      </c>
      <c r="E627" s="188">
        <v>85.468030000000013</v>
      </c>
      <c r="F627" s="189"/>
      <c r="G627" s="190">
        <f>ROUND(E627*F627,2)</f>
        <v>0</v>
      </c>
      <c r="H627" s="189"/>
      <c r="I627" s="190">
        <f>ROUND(E627*H627,2)</f>
        <v>0</v>
      </c>
      <c r="J627" s="189"/>
      <c r="K627" s="190">
        <f>ROUND(E627*J627,2)</f>
        <v>0</v>
      </c>
      <c r="L627" s="190">
        <v>21</v>
      </c>
      <c r="M627" s="190">
        <f>G627*(1+L627/100)</f>
        <v>0</v>
      </c>
      <c r="N627" s="190">
        <v>0</v>
      </c>
      <c r="O627" s="190">
        <f>ROUND(E627*N627,2)</f>
        <v>0</v>
      </c>
      <c r="P627" s="190">
        <v>0</v>
      </c>
      <c r="Q627" s="190">
        <f>ROUND(E627*P627,2)</f>
        <v>0</v>
      </c>
      <c r="R627" s="190" t="s">
        <v>466</v>
      </c>
      <c r="S627" s="190" t="s">
        <v>141</v>
      </c>
      <c r="T627" s="191" t="s">
        <v>141</v>
      </c>
      <c r="U627" s="163">
        <v>0</v>
      </c>
      <c r="V627" s="163">
        <f>ROUND(E627*U627,2)</f>
        <v>0</v>
      </c>
      <c r="W627" s="163"/>
      <c r="X627" s="153"/>
      <c r="Y627" s="153"/>
      <c r="Z627" s="153"/>
      <c r="AA627" s="153"/>
      <c r="AB627" s="153"/>
      <c r="AC627" s="153"/>
      <c r="AD627" s="153"/>
      <c r="AE627" s="153"/>
      <c r="AF627" s="153"/>
      <c r="AG627" s="153" t="s">
        <v>766</v>
      </c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</row>
    <row r="628" spans="1:60" outlineLevel="1" x14ac:dyDescent="0.2">
      <c r="A628" s="176">
        <v>159</v>
      </c>
      <c r="B628" s="177" t="s">
        <v>774</v>
      </c>
      <c r="C628" s="194" t="s">
        <v>775</v>
      </c>
      <c r="D628" s="178" t="s">
        <v>208</v>
      </c>
      <c r="E628" s="179">
        <v>85.468030000000013</v>
      </c>
      <c r="F628" s="180"/>
      <c r="G628" s="181">
        <f>ROUND(E628*F628,2)</f>
        <v>0</v>
      </c>
      <c r="H628" s="180"/>
      <c r="I628" s="181">
        <f>ROUND(E628*H628,2)</f>
        <v>0</v>
      </c>
      <c r="J628" s="180"/>
      <c r="K628" s="181">
        <f>ROUND(E628*J628,2)</f>
        <v>0</v>
      </c>
      <c r="L628" s="181">
        <v>21</v>
      </c>
      <c r="M628" s="181">
        <f>G628*(1+L628/100)</f>
        <v>0</v>
      </c>
      <c r="N628" s="181">
        <v>0</v>
      </c>
      <c r="O628" s="181">
        <f>ROUND(E628*N628,2)</f>
        <v>0</v>
      </c>
      <c r="P628" s="181">
        <v>0</v>
      </c>
      <c r="Q628" s="181">
        <f>ROUND(E628*P628,2)</f>
        <v>0</v>
      </c>
      <c r="R628" s="181" t="s">
        <v>776</v>
      </c>
      <c r="S628" s="181" t="s">
        <v>141</v>
      </c>
      <c r="T628" s="182" t="s">
        <v>141</v>
      </c>
      <c r="U628" s="163">
        <v>6.0000000000000001E-3</v>
      </c>
      <c r="V628" s="163">
        <f>ROUND(E628*U628,2)</f>
        <v>0.51</v>
      </c>
      <c r="W628" s="163"/>
      <c r="X628" s="153"/>
      <c r="Y628" s="153"/>
      <c r="Z628" s="153"/>
      <c r="AA628" s="153"/>
      <c r="AB628" s="153"/>
      <c r="AC628" s="153"/>
      <c r="AD628" s="153"/>
      <c r="AE628" s="153"/>
      <c r="AF628" s="153"/>
      <c r="AG628" s="153" t="s">
        <v>766</v>
      </c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</row>
    <row r="629" spans="1:60" outlineLevel="1" x14ac:dyDescent="0.2">
      <c r="A629" s="160"/>
      <c r="B629" s="161"/>
      <c r="C629" s="253" t="s">
        <v>777</v>
      </c>
      <c r="D629" s="254"/>
      <c r="E629" s="254"/>
      <c r="F629" s="254"/>
      <c r="G629" s="254"/>
      <c r="H629" s="163"/>
      <c r="I629" s="163"/>
      <c r="J629" s="163"/>
      <c r="K629" s="163"/>
      <c r="L629" s="163"/>
      <c r="M629" s="163"/>
      <c r="N629" s="163"/>
      <c r="O629" s="163"/>
      <c r="P629" s="163"/>
      <c r="Q629" s="163"/>
      <c r="R629" s="163"/>
      <c r="S629" s="163"/>
      <c r="T629" s="163"/>
      <c r="U629" s="163"/>
      <c r="V629" s="163"/>
      <c r="W629" s="163"/>
      <c r="X629" s="153"/>
      <c r="Y629" s="153"/>
      <c r="Z629" s="153"/>
      <c r="AA629" s="153"/>
      <c r="AB629" s="153"/>
      <c r="AC629" s="153"/>
      <c r="AD629" s="153"/>
      <c r="AE629" s="153"/>
      <c r="AF629" s="153"/>
      <c r="AG629" s="153" t="s">
        <v>144</v>
      </c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</row>
    <row r="630" spans="1:60" x14ac:dyDescent="0.2">
      <c r="A630" s="170" t="s">
        <v>135</v>
      </c>
      <c r="B630" s="171" t="s">
        <v>108</v>
      </c>
      <c r="C630" s="193" t="s">
        <v>27</v>
      </c>
      <c r="D630" s="172"/>
      <c r="E630" s="173"/>
      <c r="F630" s="174"/>
      <c r="G630" s="174">
        <f>SUMIF(AG631:AG631,"&lt;&gt;NOR",G631:G631)</f>
        <v>0</v>
      </c>
      <c r="H630" s="174"/>
      <c r="I630" s="174">
        <f>SUM(I631:I631)</f>
        <v>0</v>
      </c>
      <c r="J630" s="174"/>
      <c r="K630" s="174">
        <f>SUM(K631:K631)</f>
        <v>0</v>
      </c>
      <c r="L630" s="174"/>
      <c r="M630" s="174">
        <f>SUM(M631:M631)</f>
        <v>0</v>
      </c>
      <c r="N630" s="174"/>
      <c r="O630" s="174">
        <f>SUM(O631:O631)</f>
        <v>0</v>
      </c>
      <c r="P630" s="174"/>
      <c r="Q630" s="174">
        <f>SUM(Q631:Q631)</f>
        <v>0</v>
      </c>
      <c r="R630" s="174"/>
      <c r="S630" s="174"/>
      <c r="T630" s="175"/>
      <c r="U630" s="169"/>
      <c r="V630" s="169">
        <f>SUM(V631:V631)</f>
        <v>0</v>
      </c>
      <c r="W630" s="169"/>
      <c r="AG630" t="s">
        <v>136</v>
      </c>
    </row>
    <row r="631" spans="1:60" outlineLevel="1" x14ac:dyDescent="0.2">
      <c r="A631" s="176">
        <v>160</v>
      </c>
      <c r="B631" s="177" t="s">
        <v>778</v>
      </c>
      <c r="C631" s="194" t="s">
        <v>779</v>
      </c>
      <c r="D631" s="178" t="s">
        <v>780</v>
      </c>
      <c r="E631" s="179">
        <v>1</v>
      </c>
      <c r="F631" s="180"/>
      <c r="G631" s="181">
        <f>ROUND(E631*F631,2)</f>
        <v>0</v>
      </c>
      <c r="H631" s="180"/>
      <c r="I631" s="181">
        <f>ROUND(E631*H631,2)</f>
        <v>0</v>
      </c>
      <c r="J631" s="180"/>
      <c r="K631" s="181">
        <f>ROUND(E631*J631,2)</f>
        <v>0</v>
      </c>
      <c r="L631" s="181">
        <v>21</v>
      </c>
      <c r="M631" s="181">
        <f>G631*(1+L631/100)</f>
        <v>0</v>
      </c>
      <c r="N631" s="181">
        <v>0</v>
      </c>
      <c r="O631" s="181">
        <f>ROUND(E631*N631,2)</f>
        <v>0</v>
      </c>
      <c r="P631" s="181">
        <v>0</v>
      </c>
      <c r="Q631" s="181">
        <f>ROUND(E631*P631,2)</f>
        <v>0</v>
      </c>
      <c r="R631" s="181"/>
      <c r="S631" s="181" t="s">
        <v>284</v>
      </c>
      <c r="T631" s="182" t="s">
        <v>285</v>
      </c>
      <c r="U631" s="163">
        <v>0</v>
      </c>
      <c r="V631" s="163">
        <f>ROUND(E631*U631,2)</f>
        <v>0</v>
      </c>
      <c r="W631" s="163"/>
      <c r="X631" s="153"/>
      <c r="Y631" s="153"/>
      <c r="Z631" s="153"/>
      <c r="AA631" s="153"/>
      <c r="AB631" s="153"/>
      <c r="AC631" s="153"/>
      <c r="AD631" s="153"/>
      <c r="AE631" s="153"/>
      <c r="AF631" s="153"/>
      <c r="AG631" s="153" t="s">
        <v>781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</row>
    <row r="632" spans="1:60" x14ac:dyDescent="0.2">
      <c r="A632" s="5"/>
      <c r="B632" s="6"/>
      <c r="C632" s="200"/>
      <c r="D632" s="8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AE632">
        <v>15</v>
      </c>
      <c r="AF632">
        <v>21</v>
      </c>
    </row>
    <row r="633" spans="1:60" x14ac:dyDescent="0.2">
      <c r="A633" s="156"/>
      <c r="B633" s="157" t="s">
        <v>29</v>
      </c>
      <c r="C633" s="201"/>
      <c r="D633" s="158"/>
      <c r="E633" s="159"/>
      <c r="F633" s="159"/>
      <c r="G633" s="192">
        <f>G8+G63+G78+G127+G152+G160+G187+G235+G240+G243+G273+G328+G357+G360+G400+G450+G457+G461+G471+G476+G515+G520+G571+G609+G612+G622+G630</f>
        <v>0</v>
      </c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AE633">
        <f>SUMIF(L7:L631,AE632,G7:G631)</f>
        <v>0</v>
      </c>
      <c r="AF633">
        <f>SUMIF(L7:L631,AF632,G7:G631)</f>
        <v>0</v>
      </c>
      <c r="AG633" t="s">
        <v>782</v>
      </c>
    </row>
    <row r="634" spans="1:60" x14ac:dyDescent="0.2">
      <c r="C634" s="202"/>
      <c r="D634" s="144"/>
      <c r="AG634" t="s">
        <v>783</v>
      </c>
    </row>
    <row r="635" spans="1:60" x14ac:dyDescent="0.2">
      <c r="D635" s="144"/>
    </row>
    <row r="636" spans="1:60" x14ac:dyDescent="0.2">
      <c r="D636" s="144"/>
    </row>
    <row r="637" spans="1:60" x14ac:dyDescent="0.2">
      <c r="D637" s="144"/>
    </row>
    <row r="638" spans="1:60" x14ac:dyDescent="0.2">
      <c r="D638" s="144"/>
    </row>
    <row r="639" spans="1:60" x14ac:dyDescent="0.2">
      <c r="D639" s="144"/>
    </row>
    <row r="640" spans="1:60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mergeCells count="53">
    <mergeCell ref="C475:G475"/>
    <mergeCell ref="C514:G514"/>
    <mergeCell ref="C570:G570"/>
    <mergeCell ref="C624:G624"/>
    <mergeCell ref="C629:G629"/>
    <mergeCell ref="C470:G470"/>
    <mergeCell ref="C305:G305"/>
    <mergeCell ref="C308:G308"/>
    <mergeCell ref="C320:G320"/>
    <mergeCell ref="C323:G323"/>
    <mergeCell ref="C336:G336"/>
    <mergeCell ref="C339:G339"/>
    <mergeCell ref="C346:G346"/>
    <mergeCell ref="C359:G359"/>
    <mergeCell ref="C399:G399"/>
    <mergeCell ref="C449:G449"/>
    <mergeCell ref="C452:G452"/>
    <mergeCell ref="C302:G302"/>
    <mergeCell ref="C171:G171"/>
    <mergeCell ref="C181:G181"/>
    <mergeCell ref="C189:G189"/>
    <mergeCell ref="C205:G205"/>
    <mergeCell ref="C210:G210"/>
    <mergeCell ref="C214:G214"/>
    <mergeCell ref="C217:G217"/>
    <mergeCell ref="C221:G221"/>
    <mergeCell ref="C228:G228"/>
    <mergeCell ref="C231:G231"/>
    <mergeCell ref="C275:G275"/>
    <mergeCell ref="C162:G162"/>
    <mergeCell ref="C65:G65"/>
    <mergeCell ref="C69:G69"/>
    <mergeCell ref="C74:G74"/>
    <mergeCell ref="C80:G80"/>
    <mergeCell ref="C83:G83"/>
    <mergeCell ref="C86:G86"/>
    <mergeCell ref="C94:G94"/>
    <mergeCell ref="C97:G97"/>
    <mergeCell ref="C102:G102"/>
    <mergeCell ref="C141:G141"/>
    <mergeCell ref="C156:G156"/>
    <mergeCell ref="C55:G55"/>
    <mergeCell ref="A1:G1"/>
    <mergeCell ref="C2:G2"/>
    <mergeCell ref="C3:G3"/>
    <mergeCell ref="C4:G4"/>
    <mergeCell ref="C10:G10"/>
    <mergeCell ref="C15:G15"/>
    <mergeCell ref="C18:G18"/>
    <mergeCell ref="C21:G21"/>
    <mergeCell ref="C24:G24"/>
    <mergeCell ref="C44:G44"/>
    <mergeCell ref="C47:G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</dc:creator>
  <cp:lastModifiedBy>Ing. Zdeňka Dohnalová</cp:lastModifiedBy>
  <cp:lastPrinted>2014-02-28T09:52:57Z</cp:lastPrinted>
  <dcterms:created xsi:type="dcterms:W3CDTF">2009-04-08T07:15:50Z</dcterms:created>
  <dcterms:modified xsi:type="dcterms:W3CDTF">2019-02-05T11:02:29Z</dcterms:modified>
</cp:coreProperties>
</file>